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andre\Aix Marseille Provence Métropole\Entretien - Infra - voirie - Signalisation\Signalisation verticale\Consultation métropolitaine\DCE projet 1\DCE A PUBLIER\"/>
    </mc:Choice>
  </mc:AlternateContent>
  <bookViews>
    <workbookView xWindow="0" yWindow="0" windowWidth="23895" windowHeight="12570"/>
  </bookViews>
  <sheets>
    <sheet name="BPUDE" sheetId="2" r:id="rId1"/>
    <sheet name="Chantier Type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8" i="1" l="1"/>
  <c r="F107" i="1"/>
  <c r="F106" i="1"/>
  <c r="E390" i="2" l="1"/>
  <c r="E391" i="2" s="1"/>
  <c r="D94" i="1" l="1"/>
  <c r="D96" i="1"/>
  <c r="D97" i="1"/>
  <c r="D98" i="1"/>
  <c r="D100" i="1"/>
  <c r="D101" i="1"/>
  <c r="D95" i="1"/>
  <c r="D103" i="1"/>
  <c r="D99" i="1"/>
  <c r="D102" i="1"/>
  <c r="D91" i="1"/>
  <c r="D88" i="1"/>
  <c r="D90" i="1"/>
  <c r="D89" i="1"/>
  <c r="D87" i="1"/>
  <c r="D82" i="1"/>
  <c r="D84" i="1"/>
  <c r="D77" i="1"/>
  <c r="D83" i="1"/>
  <c r="D78" i="1"/>
  <c r="D81" i="1"/>
  <c r="D80" i="1"/>
  <c r="D79" i="1"/>
  <c r="D73" i="1"/>
  <c r="D74" i="1"/>
  <c r="D70" i="1"/>
  <c r="D69" i="1"/>
  <c r="D68" i="1"/>
  <c r="D67" i="1"/>
  <c r="D66" i="1"/>
  <c r="D65" i="1"/>
  <c r="D64" i="1"/>
  <c r="D63" i="1"/>
  <c r="D62" i="1"/>
  <c r="D61" i="1"/>
  <c r="D53" i="1"/>
  <c r="D58" i="1"/>
  <c r="D57" i="1"/>
  <c r="D56" i="1"/>
  <c r="D55" i="1"/>
  <c r="D54" i="1"/>
  <c r="D52" i="1"/>
  <c r="D41" i="1"/>
  <c r="D42" i="1"/>
  <c r="D45" i="1"/>
  <c r="D46" i="1"/>
  <c r="D47" i="1"/>
  <c r="D44" i="1"/>
  <c r="D43" i="1"/>
  <c r="D48" i="1"/>
  <c r="D49" i="1"/>
  <c r="D38" i="1"/>
  <c r="D37" i="1"/>
  <c r="D36" i="1"/>
  <c r="D34" i="1"/>
  <c r="D35" i="1"/>
  <c r="D33" i="1"/>
  <c r="D32" i="1"/>
  <c r="D31" i="1"/>
  <c r="D30" i="1"/>
  <c r="D29" i="1"/>
  <c r="D21" i="1"/>
  <c r="D22" i="1"/>
  <c r="D24" i="1"/>
  <c r="D23" i="1"/>
  <c r="D26" i="1"/>
  <c r="D25" i="1"/>
  <c r="D18" i="1"/>
  <c r="D17" i="1"/>
  <c r="D16" i="1"/>
  <c r="D15" i="1"/>
  <c r="D14" i="1"/>
  <c r="D13" i="1"/>
  <c r="D12" i="1"/>
  <c r="D11" i="1"/>
  <c r="D10" i="1"/>
  <c r="D9" i="1"/>
  <c r="D8" i="1"/>
  <c r="D7" i="1"/>
  <c r="F393" i="2" l="1"/>
  <c r="F391" i="2"/>
  <c r="F390" i="2"/>
  <c r="F389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394" i="2" l="1"/>
  <c r="F395" i="2" s="1"/>
  <c r="F396" i="2" s="1"/>
  <c r="E103" i="1"/>
  <c r="E102" i="1"/>
  <c r="F102" i="1"/>
  <c r="E101" i="1"/>
  <c r="F101" i="1"/>
  <c r="E100" i="1"/>
  <c r="F100" i="1"/>
  <c r="E99" i="1"/>
  <c r="E98" i="1"/>
  <c r="F98" i="1" s="1"/>
  <c r="E97" i="1"/>
  <c r="F96" i="1"/>
  <c r="E96" i="1"/>
  <c r="F95" i="1" s="1"/>
  <c r="E95" i="1"/>
  <c r="E94" i="1"/>
  <c r="F94" i="1"/>
  <c r="E91" i="1"/>
  <c r="F91" i="1" s="1"/>
  <c r="E90" i="1"/>
  <c r="F90" i="1"/>
  <c r="E89" i="1"/>
  <c r="F89" i="1"/>
  <c r="E88" i="1"/>
  <c r="E87" i="1"/>
  <c r="F87" i="1" s="1"/>
  <c r="E84" i="1"/>
  <c r="F84" i="1" s="1"/>
  <c r="E83" i="1"/>
  <c r="F83" i="1" s="1"/>
  <c r="F82" i="1"/>
  <c r="E81" i="1"/>
  <c r="F81" i="1"/>
  <c r="E80" i="1"/>
  <c r="F80" i="1"/>
  <c r="E79" i="1"/>
  <c r="F79" i="1" s="1"/>
  <c r="E78" i="1"/>
  <c r="E77" i="1"/>
  <c r="F77" i="1" s="1"/>
  <c r="E74" i="1"/>
  <c r="F74" i="1" s="1"/>
  <c r="F73" i="1"/>
  <c r="F70" i="1"/>
  <c r="F69" i="1"/>
  <c r="F68" i="1"/>
  <c r="F67" i="1"/>
  <c r="F66" i="1"/>
  <c r="F65" i="1"/>
  <c r="F64" i="1"/>
  <c r="F63" i="1"/>
  <c r="F62" i="1"/>
  <c r="F61" i="1"/>
  <c r="F58" i="1"/>
  <c r="F57" i="1"/>
  <c r="F56" i="1"/>
  <c r="F55" i="1"/>
  <c r="F54" i="1"/>
  <c r="F53" i="1"/>
  <c r="F52" i="1"/>
  <c r="F49" i="1"/>
  <c r="F48" i="1"/>
  <c r="F47" i="1"/>
  <c r="F46" i="1"/>
  <c r="F45" i="1"/>
  <c r="F44" i="1"/>
  <c r="F43" i="1"/>
  <c r="F42" i="1"/>
  <c r="F41" i="1"/>
  <c r="E38" i="1"/>
  <c r="E37" i="1"/>
  <c r="F37" i="1"/>
  <c r="E36" i="1"/>
  <c r="F36" i="1" s="1"/>
  <c r="F35" i="1"/>
  <c r="E34" i="1"/>
  <c r="F34" i="1"/>
  <c r="E33" i="1"/>
  <c r="F33" i="1" s="1"/>
  <c r="E32" i="1"/>
  <c r="E31" i="1"/>
  <c r="E30" i="1"/>
  <c r="F30" i="1"/>
  <c r="E29" i="1"/>
  <c r="F29" i="1"/>
  <c r="F26" i="1"/>
  <c r="F25" i="1"/>
  <c r="F24" i="1"/>
  <c r="F23" i="1"/>
  <c r="F22" i="1"/>
  <c r="F21" i="1"/>
  <c r="F18" i="1"/>
  <c r="F17" i="1"/>
  <c r="F16" i="1"/>
  <c r="F15" i="1"/>
  <c r="F14" i="1"/>
  <c r="F13" i="1"/>
  <c r="F12" i="1"/>
  <c r="F11" i="1"/>
  <c r="F10" i="1"/>
  <c r="F9" i="1"/>
  <c r="F8" i="1"/>
  <c r="F7" i="1"/>
  <c r="F75" i="1" l="1"/>
  <c r="F31" i="1"/>
  <c r="F59" i="1"/>
  <c r="F88" i="1"/>
  <c r="F92" i="1" s="1"/>
  <c r="F38" i="1"/>
  <c r="F99" i="1"/>
  <c r="F32" i="1"/>
  <c r="F85" i="1"/>
  <c r="F103" i="1"/>
  <c r="F27" i="1"/>
  <c r="F19" i="1"/>
  <c r="F50" i="1"/>
  <c r="F71" i="1"/>
  <c r="F97" i="1"/>
  <c r="F39" i="1" l="1"/>
  <c r="F104" i="1"/>
</calcChain>
</file>

<file path=xl/sharedStrings.xml><?xml version="1.0" encoding="utf-8"?>
<sst xmlns="http://schemas.openxmlformats.org/spreadsheetml/2006/main" count="1439" uniqueCount="826">
  <si>
    <t>N°PRIX</t>
  </si>
  <si>
    <t>DESIGNATION</t>
  </si>
  <si>
    <t>UNITE</t>
  </si>
  <si>
    <t>PRIX</t>
  </si>
  <si>
    <t>Qté</t>
  </si>
  <si>
    <t>MONTANT</t>
  </si>
  <si>
    <t>Zone n°1</t>
  </si>
  <si>
    <t>29-20</t>
  </si>
  <si>
    <t>Démolition d'un massif de fondation avec remblaiement et réfection</t>
  </si>
  <si>
    <t>M3</t>
  </si>
  <si>
    <t>28-10</t>
  </si>
  <si>
    <t>Confection d'un massif de fondation (tiges d'ancrages comprises)avec terrassement</t>
  </si>
  <si>
    <t>32-20</t>
  </si>
  <si>
    <t>Dépose d'un mât non lumineux</t>
  </si>
  <si>
    <t>U</t>
  </si>
  <si>
    <t>30-10</t>
  </si>
  <si>
    <t>Pose d'un mât de jalonnement</t>
  </si>
  <si>
    <t>12-32</t>
  </si>
  <si>
    <t>Panneau plaque 1300x300</t>
  </si>
  <si>
    <t>12.33</t>
  </si>
  <si>
    <t>Panneau plaque 1300 x 400</t>
  </si>
  <si>
    <t>33-20</t>
  </si>
  <si>
    <t>Pose de panneaux plaques</t>
  </si>
  <si>
    <t>M2</t>
  </si>
  <si>
    <t>10-12-1</t>
  </si>
  <si>
    <t>Mât Ø 114 pour ensemble non lumineux</t>
  </si>
  <si>
    <t>ML</t>
  </si>
  <si>
    <t>11-30</t>
  </si>
  <si>
    <t>Platine de fixation Ø 114</t>
  </si>
  <si>
    <t>16-40</t>
  </si>
  <si>
    <t>Collier Ø 114</t>
  </si>
  <si>
    <t>42-92</t>
  </si>
  <si>
    <t>Fourniture, installation, maintenance  et enlèvement de signalisation temporaire pour une déviation de circulation selon les schémas 6-01 à 6-03</t>
  </si>
  <si>
    <t>41-10</t>
  </si>
  <si>
    <t>Contrôle fixation au sol</t>
  </si>
  <si>
    <t>Total 1</t>
  </si>
  <si>
    <t>Zone n°2</t>
  </si>
  <si>
    <t xml:space="preserve">Contrôle fixation au sol </t>
  </si>
  <si>
    <t>Total 2</t>
  </si>
  <si>
    <t>Zone n°3</t>
  </si>
  <si>
    <t>10-13-1</t>
  </si>
  <si>
    <t>Mât Ø 140 pour ensemble non lumineux</t>
  </si>
  <si>
    <t>10-11</t>
  </si>
  <si>
    <t>Coulisseau Ø 89</t>
  </si>
  <si>
    <t>21-20</t>
  </si>
  <si>
    <t>Chapeau pour mât équipé de panneau plaque</t>
  </si>
  <si>
    <t>11-40</t>
  </si>
  <si>
    <t>Platine de fixation Ø 140</t>
  </si>
  <si>
    <t>12-56</t>
  </si>
  <si>
    <t>Panneau plaque 1900 x 750</t>
  </si>
  <si>
    <t>12-54</t>
  </si>
  <si>
    <t>Panneau plaque 1900 x 500</t>
  </si>
  <si>
    <t>12-52</t>
  </si>
  <si>
    <t>Panneau plaque 1900 x 300</t>
  </si>
  <si>
    <t>Total 3</t>
  </si>
  <si>
    <t>Zone n°4</t>
  </si>
  <si>
    <t>22-30</t>
  </si>
  <si>
    <t>Enjoliveur chapeau ou collerette chapeau en PVC</t>
  </si>
  <si>
    <t>22-20</t>
  </si>
  <si>
    <t>Enjoliveur ou collerette en PVC</t>
  </si>
  <si>
    <t>17-33</t>
  </si>
  <si>
    <t xml:space="preserve">Caisson non lumineux pour mât traversant 1300 x 400 </t>
  </si>
  <si>
    <t>33-10</t>
  </si>
  <si>
    <t>Pose caissons</t>
  </si>
  <si>
    <t>Total 4</t>
  </si>
  <si>
    <t>Zone n°5</t>
  </si>
  <si>
    <t>16-30</t>
  </si>
  <si>
    <t>Collier Ø 89</t>
  </si>
  <si>
    <t>12-41</t>
  </si>
  <si>
    <t>Panneau plaque 1600 x 250</t>
  </si>
  <si>
    <t>12-42</t>
  </si>
  <si>
    <t>Panneau plaque 1600 x 300</t>
  </si>
  <si>
    <t>42-30</t>
  </si>
  <si>
    <t>Remplacement d'un coulisseau panneau plaque</t>
  </si>
  <si>
    <t>23-33</t>
  </si>
  <si>
    <t>face pour caison non lumineux de longueur 1300 et de hauteur 400</t>
  </si>
  <si>
    <t>20-30</t>
  </si>
  <si>
    <t>Talon pour caisson de largeur 400</t>
  </si>
  <si>
    <t>Total 5</t>
  </si>
  <si>
    <t>Zone n°6</t>
  </si>
  <si>
    <t>Total 6</t>
  </si>
  <si>
    <t>Zone n°7</t>
  </si>
  <si>
    <t>23-43</t>
  </si>
  <si>
    <t>face pour caison non lumineux de longueur 1600 et de  hauteur 400</t>
  </si>
  <si>
    <t>35-10</t>
  </si>
  <si>
    <t>remplacement d'une face ou d'un fond sur un panneau caisson</t>
  </si>
  <si>
    <t>Total 7</t>
  </si>
  <si>
    <t>Zone n°8</t>
  </si>
  <si>
    <t>42-90</t>
  </si>
  <si>
    <t>Fourniture, installation, maintenance  et enlèvement de signalisation temporaire de chantier fixe selon les schémas 4-01 à 4-21</t>
  </si>
  <si>
    <t>28-20</t>
  </si>
  <si>
    <t>Confection d'un massif préfabriqué</t>
  </si>
  <si>
    <t>28-30</t>
  </si>
  <si>
    <t>Transport massif préfabriqué</t>
  </si>
  <si>
    <t>Total 8</t>
  </si>
  <si>
    <t>Zone n°9</t>
  </si>
  <si>
    <t>17-41</t>
  </si>
  <si>
    <t xml:space="preserve">Caisson non lumineux pour mât traversant 1600 x 250 </t>
  </si>
  <si>
    <t>23-45</t>
  </si>
  <si>
    <t>face pour caison non lumineux  de longueur 1600 et de hauteur 600</t>
  </si>
  <si>
    <t>42-40</t>
  </si>
  <si>
    <t>Remplacement d'un coulisseau caisson</t>
  </si>
  <si>
    <t>Total 9</t>
  </si>
  <si>
    <t>Zone n°10</t>
  </si>
  <si>
    <t>11-50</t>
  </si>
  <si>
    <t>Platine de fixation Ø 168</t>
  </si>
  <si>
    <t>10-14</t>
  </si>
  <si>
    <t>Mât Ø 168 pour ensemble non lumineux</t>
  </si>
  <si>
    <t>12.53</t>
  </si>
  <si>
    <t>Panneau plaque 1900 x 400</t>
  </si>
  <si>
    <t>16-50</t>
  </si>
  <si>
    <t>Collier Ø 140</t>
  </si>
  <si>
    <t>23-36</t>
  </si>
  <si>
    <t>face pour caison non lumineux et de longueur 1300 et de hauteur 750</t>
  </si>
  <si>
    <t>Total 10</t>
  </si>
  <si>
    <t>N° PRIX</t>
  </si>
  <si>
    <t>P.U.HT</t>
  </si>
  <si>
    <t>QUANTITE
TOTALE</t>
  </si>
  <si>
    <t>TOTAL HT</t>
  </si>
  <si>
    <t>FOURNITURES</t>
  </si>
  <si>
    <t>10.08</t>
  </si>
  <si>
    <t>Mât Ø 60</t>
  </si>
  <si>
    <t>10.09</t>
  </si>
  <si>
    <t>Mât Ø 76</t>
  </si>
  <si>
    <t>10-10</t>
  </si>
  <si>
    <t>Mât Ø 89</t>
  </si>
  <si>
    <t>10-10-1</t>
  </si>
  <si>
    <t>Mât Ø 89 laqué , Rail à definir</t>
  </si>
  <si>
    <t>10-12-2</t>
  </si>
  <si>
    <t>Mât Ø 114 laqué, Rail à définir</t>
  </si>
  <si>
    <t>10-13-2</t>
  </si>
  <si>
    <t>Mât Ø 140 laqué, Rail à définir</t>
  </si>
  <si>
    <t>10-14-1</t>
  </si>
  <si>
    <t>Mât Ø 168 laqué, Rail à définir</t>
  </si>
  <si>
    <t>10-15</t>
  </si>
  <si>
    <t>Coulisseau Ø 140</t>
  </si>
  <si>
    <t>10-16</t>
  </si>
  <si>
    <t>Mât acier Ø 89</t>
  </si>
  <si>
    <t>10-17</t>
  </si>
  <si>
    <t>Mât acier Ø 114</t>
  </si>
  <si>
    <t>10-18</t>
  </si>
  <si>
    <t>Mât acier Ø 140</t>
  </si>
  <si>
    <t>11-10</t>
  </si>
  <si>
    <t>Platine de fixation Ø 76</t>
  </si>
  <si>
    <t>11-20</t>
  </si>
  <si>
    <t>Platine de fixation Ø 89</t>
  </si>
  <si>
    <t>12-11</t>
  </si>
  <si>
    <t>Panneau plaque 800x250</t>
  </si>
  <si>
    <t>12-12</t>
  </si>
  <si>
    <t>Panneau plaque 800x300</t>
  </si>
  <si>
    <t>12-13</t>
  </si>
  <si>
    <t>Panneau plaque 800x400</t>
  </si>
  <si>
    <t>12-14</t>
  </si>
  <si>
    <t>Panneau plaque 800x500</t>
  </si>
  <si>
    <t>12-21</t>
  </si>
  <si>
    <t>Panneau plaque 1000 x 250</t>
  </si>
  <si>
    <t>12-22</t>
  </si>
  <si>
    <t>Panneau plaque 1000 x 300</t>
  </si>
  <si>
    <t>12-23</t>
  </si>
  <si>
    <t>Panneau plaque 1000x400</t>
  </si>
  <si>
    <t>12-24</t>
  </si>
  <si>
    <t>Panneau plaque 1000x500</t>
  </si>
  <si>
    <t>12-25</t>
  </si>
  <si>
    <t>Panneau plaque 1000x600</t>
  </si>
  <si>
    <t>12-31</t>
  </si>
  <si>
    <t>Panneau plaque 1300 x 250</t>
  </si>
  <si>
    <t>Panneau plaque 1300 x 300</t>
  </si>
  <si>
    <t>12-34</t>
  </si>
  <si>
    <t>Panneau plaque 1300 x 500</t>
  </si>
  <si>
    <t>12-35</t>
  </si>
  <si>
    <t>Panneau plaque 1300 x 600</t>
  </si>
  <si>
    <t>12-36</t>
  </si>
  <si>
    <t>Panneau plaque 1300 x 750</t>
  </si>
  <si>
    <t>12.43</t>
  </si>
  <si>
    <t>Panneau plaque 1600 x 400</t>
  </si>
  <si>
    <t>12-44</t>
  </si>
  <si>
    <t>Panneau plaque 1600 x 500</t>
  </si>
  <si>
    <t>12-45</t>
  </si>
  <si>
    <t>Panneau plaque 1600 x 600</t>
  </si>
  <si>
    <t>12-46</t>
  </si>
  <si>
    <t>Panneau plaque 1600 x 750</t>
  </si>
  <si>
    <t>12-47</t>
  </si>
  <si>
    <t>Panneau plaque 1600 x 900</t>
  </si>
  <si>
    <t>12-51</t>
  </si>
  <si>
    <t>Panneau plaque 1900 x 250</t>
  </si>
  <si>
    <t>12-55</t>
  </si>
  <si>
    <t>Panneau plaque 1900 x 600</t>
  </si>
  <si>
    <t>12-57</t>
  </si>
  <si>
    <t>Panneau plaque 1900 x 900</t>
  </si>
  <si>
    <t>12-58</t>
  </si>
  <si>
    <t>Panneau plaque 1900 x 1200</t>
  </si>
  <si>
    <t>12-61</t>
  </si>
  <si>
    <t>Panneau plaque 2200x250</t>
  </si>
  <si>
    <t>12-62</t>
  </si>
  <si>
    <t>Panneau plaque 2200x300</t>
  </si>
  <si>
    <t>12-63</t>
  </si>
  <si>
    <t>Panneau plaque 2200x400</t>
  </si>
  <si>
    <t>12-64</t>
  </si>
  <si>
    <t>Panneau plaque 2200x500</t>
  </si>
  <si>
    <t>12-65</t>
  </si>
  <si>
    <t>Panneau plaque 2200x600</t>
  </si>
  <si>
    <t>12-66</t>
  </si>
  <si>
    <t>Panneau plaque 2200x750</t>
  </si>
  <si>
    <t>12-67</t>
  </si>
  <si>
    <t>Panneau plaque 2200x900</t>
  </si>
  <si>
    <t>12-68</t>
  </si>
  <si>
    <t>Panneau plaque 2200x1200</t>
  </si>
  <si>
    <t>12-72</t>
  </si>
  <si>
    <t>Panneau plaque 2500x300</t>
  </si>
  <si>
    <t>12-73</t>
  </si>
  <si>
    <t>Panneau plaque 2500x400</t>
  </si>
  <si>
    <t>13-74</t>
  </si>
  <si>
    <t>Panneau plaque 2500x500</t>
  </si>
  <si>
    <t>12-75</t>
  </si>
  <si>
    <t>Panneau plaque 2500x600</t>
  </si>
  <si>
    <t>12-76</t>
  </si>
  <si>
    <t>Panneau plaque 2500x750</t>
  </si>
  <si>
    <t>12-77</t>
  </si>
  <si>
    <t>Panneau plaque 2500x900</t>
  </si>
  <si>
    <t>12-78</t>
  </si>
  <si>
    <t>Panneau plaque 2500x1200</t>
  </si>
  <si>
    <t>12-83</t>
  </si>
  <si>
    <t>Panneau plaque 3000x400</t>
  </si>
  <si>
    <t>12-84</t>
  </si>
  <si>
    <t>Panneau plaque 3000x500</t>
  </si>
  <si>
    <t>12-85</t>
  </si>
  <si>
    <t>Panneau plaque 3000x600</t>
  </si>
  <si>
    <t>12-86</t>
  </si>
  <si>
    <t>Panneau plaque 3000x750</t>
  </si>
  <si>
    <t>12-87</t>
  </si>
  <si>
    <t>Panneau plaque 3000x900</t>
  </si>
  <si>
    <t>12-88</t>
  </si>
  <si>
    <t>Panneau plaque 3000x1200</t>
  </si>
  <si>
    <t>12-90</t>
  </si>
  <si>
    <t>Cartouche Panneau Plaque 350*150</t>
  </si>
  <si>
    <t>12-91</t>
  </si>
  <si>
    <t>Cartouche Panneau Plaque 500x150</t>
  </si>
  <si>
    <t>12-92</t>
  </si>
  <si>
    <t>Cartouche Panneau Plaque 500x200</t>
  </si>
  <si>
    <t>12-93</t>
  </si>
  <si>
    <t>Cartouche Panneau Plaque 500x250</t>
  </si>
  <si>
    <t>12-94</t>
  </si>
  <si>
    <t>Cartouche Panneau Plaque 700x250</t>
  </si>
  <si>
    <t>12-95</t>
  </si>
  <si>
    <t>Cartouche Panneau Plaque 350x350</t>
  </si>
  <si>
    <t>12-96</t>
  </si>
  <si>
    <t>Cartouche Panneau Plaque 500x500</t>
  </si>
  <si>
    <t>13-10</t>
  </si>
  <si>
    <t>Panneau Profilé HI</t>
  </si>
  <si>
    <t>14-10</t>
  </si>
  <si>
    <t xml:space="preserve"> Profilé I   95x57</t>
  </si>
  <si>
    <t>14-20</t>
  </si>
  <si>
    <t xml:space="preserve"> Profilé I   11702x70,3</t>
  </si>
  <si>
    <t>14-30</t>
  </si>
  <si>
    <t xml:space="preserve"> Profilé I   144,5x86,7</t>
  </si>
  <si>
    <t>14-40</t>
  </si>
  <si>
    <t xml:space="preserve"> Profilé I   178,2x106,9</t>
  </si>
  <si>
    <t>14-50</t>
  </si>
  <si>
    <t xml:space="preserve"> Profilé I   219,7x131,8</t>
  </si>
  <si>
    <t>14-60</t>
  </si>
  <si>
    <t>Profilé I avec gorge</t>
  </si>
  <si>
    <t>14-70</t>
  </si>
  <si>
    <t>Potence/Portique/ Haut-mât</t>
  </si>
  <si>
    <t>Kg</t>
  </si>
  <si>
    <t>15-11</t>
  </si>
  <si>
    <t>Panneau mini caisson 800x250</t>
  </si>
  <si>
    <t>15-12</t>
  </si>
  <si>
    <t>Panneau mini caisson 800x300</t>
  </si>
  <si>
    <t>15-13</t>
  </si>
  <si>
    <t>Panneau mini caisson 800x400</t>
  </si>
  <si>
    <t>15-14</t>
  </si>
  <si>
    <t>Panneau mini caisson 800x500</t>
  </si>
  <si>
    <t>15-21</t>
  </si>
  <si>
    <t>Panneau mini caisson 1000x250</t>
  </si>
  <si>
    <t>15-22</t>
  </si>
  <si>
    <t>Panneau mini caisson 1000x300</t>
  </si>
  <si>
    <t>15-23</t>
  </si>
  <si>
    <t>Panneau mini caisson 1000x400</t>
  </si>
  <si>
    <t>15-24</t>
  </si>
  <si>
    <t>Panneau mini caisson 1000x500</t>
  </si>
  <si>
    <t>15-25</t>
  </si>
  <si>
    <t>Panneau mini caisson 1000x600</t>
  </si>
  <si>
    <t>15-31</t>
  </si>
  <si>
    <t>Panneau mini caisson 1300x250</t>
  </si>
  <si>
    <t>15-32</t>
  </si>
  <si>
    <t>Panneau mini caisson 1300x300</t>
  </si>
  <si>
    <t>15-33</t>
  </si>
  <si>
    <t>Panneau mini caisson 1300x400</t>
  </si>
  <si>
    <t>15-34</t>
  </si>
  <si>
    <t>Panneau mini caisson 1300x500</t>
  </si>
  <si>
    <t>15-35</t>
  </si>
  <si>
    <t>Panneau mini caisson 1300x600</t>
  </si>
  <si>
    <t>15-36</t>
  </si>
  <si>
    <t>Panneau mini caisson 1300x750</t>
  </si>
  <si>
    <t>15-41</t>
  </si>
  <si>
    <t>Panneau mini caisson 1600 x 250</t>
  </si>
  <si>
    <t>15-42</t>
  </si>
  <si>
    <t>Panneau mini caisson 1600 x 300</t>
  </si>
  <si>
    <t>15-43</t>
  </si>
  <si>
    <t>Panneau mini caisson 1600 x 400</t>
  </si>
  <si>
    <t>15-44</t>
  </si>
  <si>
    <t>Panneau mini caisson 1600 x 500</t>
  </si>
  <si>
    <t>15-45</t>
  </si>
  <si>
    <t>Panneau mini caisson 1600 x 600</t>
  </si>
  <si>
    <t>15-46</t>
  </si>
  <si>
    <t>Panneau mini caisson 1600 x 750</t>
  </si>
  <si>
    <t>15-47</t>
  </si>
  <si>
    <t>Panneau mini caisson 1600 x 900</t>
  </si>
  <si>
    <t>15-48</t>
  </si>
  <si>
    <t>Panneau mini caisson 1600 x 1200</t>
  </si>
  <si>
    <t>15-51</t>
  </si>
  <si>
    <t>Panneau mini caisson 1900x250</t>
  </si>
  <si>
    <t>15-52</t>
  </si>
  <si>
    <t>Panneau mini caisson 1900x300</t>
  </si>
  <si>
    <t>15-53</t>
  </si>
  <si>
    <t>Panneau mini caisson 1900 x 400</t>
  </si>
  <si>
    <t>15-54</t>
  </si>
  <si>
    <t>Panneau mini caisson 1900 x 500</t>
  </si>
  <si>
    <t>15-55</t>
  </si>
  <si>
    <t>Panneau mini caisson 1900 x 600</t>
  </si>
  <si>
    <t>15-56</t>
  </si>
  <si>
    <t>Panneau mini caisson 1900 x 750</t>
  </si>
  <si>
    <t>15-57</t>
  </si>
  <si>
    <t>Panneau mini caisson 1900 x 900</t>
  </si>
  <si>
    <t>15-58</t>
  </si>
  <si>
    <t>Panneau mini caisson 1900 x 1200</t>
  </si>
  <si>
    <t>15-61</t>
  </si>
  <si>
    <t>Panneau mini caisson 2200x250</t>
  </si>
  <si>
    <t>15-62</t>
  </si>
  <si>
    <t>Panneau mini caisson 2200x300</t>
  </si>
  <si>
    <t>15-63</t>
  </si>
  <si>
    <t>Panneau mini caisson 2200 x 400</t>
  </si>
  <si>
    <t>15-64</t>
  </si>
  <si>
    <t>Panneau mini caisson 2200 x 500</t>
  </si>
  <si>
    <t>15-65</t>
  </si>
  <si>
    <t>Panneau mini caisson 2200 x 600</t>
  </si>
  <si>
    <t>15-66</t>
  </si>
  <si>
    <t>Panneau mini caisson 2200 x 750</t>
  </si>
  <si>
    <t>15-67</t>
  </si>
  <si>
    <t>Panneau mini caisson 2200 x 900</t>
  </si>
  <si>
    <t>15-68</t>
  </si>
  <si>
    <t>Panneau mini caisson 2200 x 1200</t>
  </si>
  <si>
    <t>15-72</t>
  </si>
  <si>
    <t>Panneau mini caisson 2500x300</t>
  </si>
  <si>
    <t>15-73</t>
  </si>
  <si>
    <t>Panneau mini caisson 2500 x 400</t>
  </si>
  <si>
    <t>15-74</t>
  </si>
  <si>
    <t>Panneau mini caisson 2500 x 500</t>
  </si>
  <si>
    <t>15-75</t>
  </si>
  <si>
    <t>Panneau mini caisson 2500 x 600</t>
  </si>
  <si>
    <t>15-76</t>
  </si>
  <si>
    <t>Panneau mini caisson 2500 x 750</t>
  </si>
  <si>
    <t>15-77</t>
  </si>
  <si>
    <t>Panneau mini caisson 2500 x 900</t>
  </si>
  <si>
    <t>15-78</t>
  </si>
  <si>
    <t>Panneau mini caisson 2500 x 1200</t>
  </si>
  <si>
    <t>15-83</t>
  </si>
  <si>
    <t>Panneau mini caisson 3000 x 400</t>
  </si>
  <si>
    <t>15-84</t>
  </si>
  <si>
    <t>Panneau mini caisson 3000 x 500</t>
  </si>
  <si>
    <t>15-85</t>
  </si>
  <si>
    <t>Panneau mini caisson 3000 x 600</t>
  </si>
  <si>
    <t>15-86</t>
  </si>
  <si>
    <t>Panneau mini caisson 3000 x 750</t>
  </si>
  <si>
    <t>15-87</t>
  </si>
  <si>
    <t>Panneau mini caisson 3000 x 900</t>
  </si>
  <si>
    <t>15-88</t>
  </si>
  <si>
    <t>Panneau mini caisson 3000 x 1200</t>
  </si>
  <si>
    <t>15-90</t>
  </si>
  <si>
    <t>cartouche pour mini caisson 350x150</t>
  </si>
  <si>
    <t>15-91</t>
  </si>
  <si>
    <t>cartouche pour mini caisson 500x150</t>
  </si>
  <si>
    <t>15-92</t>
  </si>
  <si>
    <t>cartouche pour mini caisson 500x200</t>
  </si>
  <si>
    <t>15-93</t>
  </si>
  <si>
    <t>cartouche pour mini caisson 500x250</t>
  </si>
  <si>
    <t>15-94</t>
  </si>
  <si>
    <t>cartouche pour mini caisson 700x250</t>
  </si>
  <si>
    <t>16-10</t>
  </si>
  <si>
    <t>Collier Ø 60</t>
  </si>
  <si>
    <t>16-20</t>
  </si>
  <si>
    <t>Collier Ø 76</t>
  </si>
  <si>
    <t>16-21</t>
  </si>
  <si>
    <t>Collier Ø 76-DF</t>
  </si>
  <si>
    <t>16-31</t>
  </si>
  <si>
    <t>Collier Ø 89-DF</t>
  </si>
  <si>
    <t>16-41</t>
  </si>
  <si>
    <t>Collier Ø 114-DF</t>
  </si>
  <si>
    <t>16-60</t>
  </si>
  <si>
    <t>Collier Ø 168</t>
  </si>
  <si>
    <t>16-65</t>
  </si>
  <si>
    <t>Cerclage</t>
  </si>
  <si>
    <t>16-70</t>
  </si>
  <si>
    <t>Baguette d'encadrement</t>
  </si>
  <si>
    <t>17-11</t>
  </si>
  <si>
    <t xml:space="preserve">Caisson non lumineux pour mât traversant 800 x 250 </t>
  </si>
  <si>
    <t>17-12</t>
  </si>
  <si>
    <t>Caisson non lumineux pour mât traversant 800 x 300</t>
  </si>
  <si>
    <t>17-13</t>
  </si>
  <si>
    <t>Caisson non lumineux pour mât traversant 800 x 400</t>
  </si>
  <si>
    <t>17-14</t>
  </si>
  <si>
    <t>Caisson non lumineux pour mât traversant 800 x 500</t>
  </si>
  <si>
    <t>17-21</t>
  </si>
  <si>
    <t xml:space="preserve">Caisson non lumineux pour mât traversant 1000 x 250 </t>
  </si>
  <si>
    <t>17-22</t>
  </si>
  <si>
    <t xml:space="preserve">Caisson non lumineux pour mât traversant 1000 x 300 </t>
  </si>
  <si>
    <t>17-23</t>
  </si>
  <si>
    <t xml:space="preserve">Caisson non lumineux pour mât traversant 1000 x 400 </t>
  </si>
  <si>
    <t>17-24</t>
  </si>
  <si>
    <t xml:space="preserve">Caisson non lumineux pour mât traversant 1000 x 500 </t>
  </si>
  <si>
    <t>17-25</t>
  </si>
  <si>
    <t xml:space="preserve">Caisson non lumineux pour mât traversant 1000 x 600 </t>
  </si>
  <si>
    <t>17-31</t>
  </si>
  <si>
    <t xml:space="preserve">Caisson non lumineux pour mât traversant 1300 x 250 </t>
  </si>
  <si>
    <t>17-32</t>
  </si>
  <si>
    <t>Caisson non lumineux pour mât traversant 1300 x 300</t>
  </si>
  <si>
    <t>17-34</t>
  </si>
  <si>
    <t xml:space="preserve">Caisson non lumineux pour mât traversant 1300 x 500 </t>
  </si>
  <si>
    <t>17-35</t>
  </si>
  <si>
    <t>Caisson non lumineux pour mât traversant 1300 x 600</t>
  </si>
  <si>
    <t>17-36</t>
  </si>
  <si>
    <t xml:space="preserve">Caisson non lumineux pour mât traversant 1300 x 750 </t>
  </si>
  <si>
    <t>17-42</t>
  </si>
  <si>
    <t>Caisson non lumineux pour mât traversant 1600 x 300</t>
  </si>
  <si>
    <t>17-43</t>
  </si>
  <si>
    <t>Caisson non lumineux pour mât traversant 1600 x 400</t>
  </si>
  <si>
    <t>17-44</t>
  </si>
  <si>
    <t xml:space="preserve">Caisson non lumineux pour mât traversant 1600 x 500 </t>
  </si>
  <si>
    <t>17-45</t>
  </si>
  <si>
    <t xml:space="preserve">Caisson non lumineux pour mât traversant 1600 x 600 </t>
  </si>
  <si>
    <t>17-46</t>
  </si>
  <si>
    <t>Caisson non lumineux pour mât traversant 1600 x 750</t>
  </si>
  <si>
    <t>17-47</t>
  </si>
  <si>
    <t>Caisson non lumineux pour mât traversant 1600 x 900</t>
  </si>
  <si>
    <t>17-51</t>
  </si>
  <si>
    <t xml:space="preserve">Caisson non lumineux pour mât traversant 1900 x 250 </t>
  </si>
  <si>
    <t>17-52</t>
  </si>
  <si>
    <t>Caisson non lumineux pour mât traversant 1900 x 300</t>
  </si>
  <si>
    <t>17-53</t>
  </si>
  <si>
    <t>Caisson non lumineux pour mât traversant 1900 x 400</t>
  </si>
  <si>
    <t>17-54</t>
  </si>
  <si>
    <t>Caisson non lumineux pour mât traversant 1900 x 500</t>
  </si>
  <si>
    <t>17-55</t>
  </si>
  <si>
    <t>Caisson non lumineux pour mât traversant 1900 x 600</t>
  </si>
  <si>
    <t>17-56</t>
  </si>
  <si>
    <t xml:space="preserve">Caisson non lumineux pour mât traversant 1900 x 750 </t>
  </si>
  <si>
    <t>17-57</t>
  </si>
  <si>
    <t>Caisson non lumineux pour mât traversant 1900 x 900</t>
  </si>
  <si>
    <t>17-58</t>
  </si>
  <si>
    <t>Caisson non lumineux pour mât traversant 1900 x 1200</t>
  </si>
  <si>
    <t>17-61</t>
  </si>
  <si>
    <t>Caisson non lumineux pour mât traversant 2200 x 250</t>
  </si>
  <si>
    <t>17-62</t>
  </si>
  <si>
    <t>Caisson non lumineux pour mât traversant 2200 x 300</t>
  </si>
  <si>
    <t>17-63</t>
  </si>
  <si>
    <t>Caisson non lumineux pour mât traversant 2200 x 400</t>
  </si>
  <si>
    <t>17-64</t>
  </si>
  <si>
    <t>Caisson non lumineux pour mât traversant 2200 x 500</t>
  </si>
  <si>
    <t>17-65</t>
  </si>
  <si>
    <t>Caisson non lumineux pour mât traversant 2200 x 600</t>
  </si>
  <si>
    <t>17-66</t>
  </si>
  <si>
    <t>Caisson non lumineux pour mât traversant 2200 x 750</t>
  </si>
  <si>
    <t>17-67</t>
  </si>
  <si>
    <t>Caisson non lumineux pour mât traversant 2200 x 900</t>
  </si>
  <si>
    <t>17-68</t>
  </si>
  <si>
    <t>Caisson non lumineux pour mât traversant 2200 x 1200</t>
  </si>
  <si>
    <t>17-72</t>
  </si>
  <si>
    <t>Caisson non lumineux pour mât traversant 2500x300</t>
  </si>
  <si>
    <t>17-73</t>
  </si>
  <si>
    <t>Caisson non lumineux pour mât traversant 2500x400</t>
  </si>
  <si>
    <t>17-74</t>
  </si>
  <si>
    <t>Caisson non lumineux pour mât traversant 2500x500</t>
  </si>
  <si>
    <t>17-75</t>
  </si>
  <si>
    <t>Caisson non lumineux pour mât traversant 2500x600</t>
  </si>
  <si>
    <t>17-76</t>
  </si>
  <si>
    <t>Caisson non lumineux pour mât traversant 2500x750</t>
  </si>
  <si>
    <t>17-77</t>
  </si>
  <si>
    <t>Caisson non lumineux pour mât traversant 2500x900</t>
  </si>
  <si>
    <t>17-78</t>
  </si>
  <si>
    <t>Caisson non lumineux pour mât traversant 2500x1200</t>
  </si>
  <si>
    <t>17-90</t>
  </si>
  <si>
    <t>Cartouche pour caisson 350x150</t>
  </si>
  <si>
    <t>17-91</t>
  </si>
  <si>
    <t>Cartouche pour caisson 500x150</t>
  </si>
  <si>
    <t>17-92</t>
  </si>
  <si>
    <t>Cartouche pour caisson 500x200</t>
  </si>
  <si>
    <t>17-93</t>
  </si>
  <si>
    <t>Cartouche pour caisson 500x250</t>
  </si>
  <si>
    <t>17-94</t>
  </si>
  <si>
    <t>Cartouche pour caisson 700x250</t>
  </si>
  <si>
    <t>18-10</t>
  </si>
  <si>
    <t>Panneaux d'informations culturelles et touristiques</t>
  </si>
  <si>
    <t>18-20</t>
  </si>
  <si>
    <t>Film type HI Classe II</t>
  </si>
  <si>
    <t>18-25</t>
  </si>
  <si>
    <t>Film Classe III</t>
  </si>
  <si>
    <t>18-30</t>
  </si>
  <si>
    <t>Masquage Symbole</t>
  </si>
  <si>
    <t>19-10</t>
  </si>
  <si>
    <t>Embout pour caisson de largeur de 250</t>
  </si>
  <si>
    <t>19-20</t>
  </si>
  <si>
    <t>Embout pour caisson de largeur de 300</t>
  </si>
  <si>
    <t>19-30</t>
  </si>
  <si>
    <t>Embout pour caisson de largeur de 400</t>
  </si>
  <si>
    <t>19-40</t>
  </si>
  <si>
    <t>Embout pour caisson de largeur de 500</t>
  </si>
  <si>
    <t>19-50</t>
  </si>
  <si>
    <t>Embout pour caisson de largeur de600</t>
  </si>
  <si>
    <t>19-60</t>
  </si>
  <si>
    <t>Embout pour caisson de largeur de 750</t>
  </si>
  <si>
    <t>19-70</t>
  </si>
  <si>
    <t>Embout pour caisson de largeur de 900</t>
  </si>
  <si>
    <t>19-80</t>
  </si>
  <si>
    <t>Embout pour caisson de largeur de 1200</t>
  </si>
  <si>
    <t>20-10</t>
  </si>
  <si>
    <t>Talon pour caisson de largeur 250</t>
  </si>
  <si>
    <t>20-20</t>
  </si>
  <si>
    <t>Talon pour caisson de largeur 300</t>
  </si>
  <si>
    <t>20-40</t>
  </si>
  <si>
    <t>Talon pour caisson de largeur 500</t>
  </si>
  <si>
    <t>20-50</t>
  </si>
  <si>
    <t>Talon pour caisson de largeur 600</t>
  </si>
  <si>
    <t>20-60</t>
  </si>
  <si>
    <t>Talon pour caisson de largeur 750</t>
  </si>
  <si>
    <t>20-70</t>
  </si>
  <si>
    <t>Talon pour caisson de largeur 900</t>
  </si>
  <si>
    <t>20-80</t>
  </si>
  <si>
    <t>Talon pour caisson de largeur 1200</t>
  </si>
  <si>
    <t>21-10</t>
  </si>
  <si>
    <t>Chapeau pour ensemble caisson</t>
  </si>
  <si>
    <t>22-10</t>
  </si>
  <si>
    <t>Enjoliveur ou collerette en aluminium</t>
  </si>
  <si>
    <t>23-11</t>
  </si>
  <si>
    <t>Face pour caisson non lumineux de 800 longueur et de hauteur 250</t>
  </si>
  <si>
    <t>23-12</t>
  </si>
  <si>
    <t>face pour caisson non lumineux de 800 longueur et de hauteur 300</t>
  </si>
  <si>
    <t>23-13</t>
  </si>
  <si>
    <t>face pour caisson non lumineux de 800 longueur et de hauteur 400</t>
  </si>
  <si>
    <t>23-14</t>
  </si>
  <si>
    <t>face pour caisson non lumineux de 800 longueur et de hauteur 500</t>
  </si>
  <si>
    <t>23-21</t>
  </si>
  <si>
    <t>face pour caison non lumineux  de longueur 1000 et de  hauteur 250</t>
  </si>
  <si>
    <t>23-22</t>
  </si>
  <si>
    <t>face pour caison non lumineux de longueur 1000 et de hauteur 300</t>
  </si>
  <si>
    <t>23-23</t>
  </si>
  <si>
    <t>face pour caison non lumineux de longueur 1000 et de hauteur 400</t>
  </si>
  <si>
    <t>23-24</t>
  </si>
  <si>
    <t>face pour caison non lumineux de longueur 1000 et de hauteur 500</t>
  </si>
  <si>
    <t>23-25</t>
  </si>
  <si>
    <t>face pour caison non lumineux  de longueur 1000 et de  hauteur 600</t>
  </si>
  <si>
    <t>23-31</t>
  </si>
  <si>
    <t>face pour caison non lumineux de longueur 1300 et de  hauteur 250</t>
  </si>
  <si>
    <t>23-32</t>
  </si>
  <si>
    <t>face pour caison non lumineux de longueur 1300m et de  hauteur 300</t>
  </si>
  <si>
    <t>23-34</t>
  </si>
  <si>
    <t>face pour caison non lumineux  de longueur 1300 et de hauteur 500</t>
  </si>
  <si>
    <t>23-35</t>
  </si>
  <si>
    <t>face pour caison non lumineux et de longueur 1300 et de  hauteur 600</t>
  </si>
  <si>
    <t>23-41</t>
  </si>
  <si>
    <t>face pour caison non lumineux de longueur 1600 et de hauteur 250</t>
  </si>
  <si>
    <t>23-42</t>
  </si>
  <si>
    <t>face pour caison non lumineux de longueur 1600 et de hauteur 300</t>
  </si>
  <si>
    <t>23-44</t>
  </si>
  <si>
    <t>face pour caison non lumineux de longueur 1600 et de hauteur 500</t>
  </si>
  <si>
    <t>23-46</t>
  </si>
  <si>
    <t>face pour caison non lumineux de longueur 1600 et de hauteur 750</t>
  </si>
  <si>
    <t>23-47</t>
  </si>
  <si>
    <t>face pour caison non lumineux de longueur 1600 et de hauteur 900</t>
  </si>
  <si>
    <t>23-51</t>
  </si>
  <si>
    <t>face pour caison non lumineux  de longueur 1900 et de hauteur 250</t>
  </si>
  <si>
    <t>23-52</t>
  </si>
  <si>
    <t>face pour caison non lumineux de longueur 1900 et de hauteur 300</t>
  </si>
  <si>
    <t>23-53</t>
  </si>
  <si>
    <t>face pour caison non lumineux de longueur 1900 et de hauteur 400</t>
  </si>
  <si>
    <t>23-54</t>
  </si>
  <si>
    <t>face pour caison non lumineux de longueur 1900 et de hauteur 500</t>
  </si>
  <si>
    <t>25-55</t>
  </si>
  <si>
    <t>face pour caison non lumineux  de longueur 1900 et de hauteur 600</t>
  </si>
  <si>
    <t>23-56</t>
  </si>
  <si>
    <t>face pour caison non lumineux de longueur 1900 et de hauteur 750</t>
  </si>
  <si>
    <t>23-57</t>
  </si>
  <si>
    <t>face pour caison non lumineux de longueur 1900 et de hauteur 900</t>
  </si>
  <si>
    <t>23-58</t>
  </si>
  <si>
    <t>face pour caison non lumineux de longueur 1900 et de hauteur 1200</t>
  </si>
  <si>
    <t>23-61</t>
  </si>
  <si>
    <t>face pour caison non lumineux de longueur 2200 et de hauteur 250</t>
  </si>
  <si>
    <t>23-62</t>
  </si>
  <si>
    <t>face pour caison non lumineux de longueur 2200 et de hauteur 300</t>
  </si>
  <si>
    <t>23-63</t>
  </si>
  <si>
    <t>face pour caison non lumineux de longueur 2200 et de hauteur 400</t>
  </si>
  <si>
    <t>23-64</t>
  </si>
  <si>
    <t>face pour caison non lumineux de longueur 2200 et de hauteur 500</t>
  </si>
  <si>
    <t>23-65</t>
  </si>
  <si>
    <t>face pour caison non lumineux de longueur 2200 et de hauteur 600</t>
  </si>
  <si>
    <t>23-66</t>
  </si>
  <si>
    <t>face pour caison non lumineux de longueur 2200 et de hauteur 750</t>
  </si>
  <si>
    <t>23-67</t>
  </si>
  <si>
    <t>face pour caison non lumineux de longueur 2200 et de hauteur 900</t>
  </si>
  <si>
    <t>23-68</t>
  </si>
  <si>
    <t>face pour caison non lumineux de longueur 2200 et de hauteur 1200</t>
  </si>
  <si>
    <t>23-72</t>
  </si>
  <si>
    <t>face pour caison non lumineux de longueur 2500 et de hauteur 300</t>
  </si>
  <si>
    <t>23-73</t>
  </si>
  <si>
    <t>face pour caison non lumineux de longueur 2500 et de hauteur 400</t>
  </si>
  <si>
    <t>23-74</t>
  </si>
  <si>
    <t>face pour caison non lumineux de longueur 2500 et de hauteur 500</t>
  </si>
  <si>
    <t>23-75</t>
  </si>
  <si>
    <t>face pour caison non lumineux de longueur 2500 et de hauteur 600</t>
  </si>
  <si>
    <t>23-76</t>
  </si>
  <si>
    <t>face pour caison non lumineux de longueur 2500 et de hauteur 750</t>
  </si>
  <si>
    <t>23-77</t>
  </si>
  <si>
    <t>face pour caison non lumineux de longueur 2500 et de hauteur 900</t>
  </si>
  <si>
    <t>23-78</t>
  </si>
  <si>
    <t>face pour caison non lumineux de longueur 2500 et de hauteur 1200</t>
  </si>
  <si>
    <t>24 - 11</t>
  </si>
  <si>
    <t>Fond pour caisson de longueur 800 et de hauteur 250</t>
  </si>
  <si>
    <t>24 - 12</t>
  </si>
  <si>
    <t>Fond pour caisson de longueur 800 et de hauteur 300</t>
  </si>
  <si>
    <t>24 - 13</t>
  </si>
  <si>
    <t>Fond pour caissonde longueur 800 et de hauteur 400</t>
  </si>
  <si>
    <t>24-14</t>
  </si>
  <si>
    <t>Fond pour caissonde longueur 800 et de hauteur 500</t>
  </si>
  <si>
    <t>24-21</t>
  </si>
  <si>
    <t>Fond pour caisson de longueur 1000 et de hauteur 250</t>
  </si>
  <si>
    <t>24-22</t>
  </si>
  <si>
    <t>Fond pour caisson de longueur 1000 et de hauteur  300</t>
  </si>
  <si>
    <t>24-23</t>
  </si>
  <si>
    <t>Fond pour caisson de longueur 1000 et de hauteur  400</t>
  </si>
  <si>
    <t>24-24</t>
  </si>
  <si>
    <t>Fond pour caisson de longueur 1000 et de hauteur  500</t>
  </si>
  <si>
    <t>24-25</t>
  </si>
  <si>
    <t>Fond pour caisson de longueur 1000 et de hauteur  600</t>
  </si>
  <si>
    <t>24-31</t>
  </si>
  <si>
    <t>Fond pour caisson de longueur 1300 et de hauteur 250</t>
  </si>
  <si>
    <t>24-32</t>
  </si>
  <si>
    <t>Fond pour caisson de longueur 1300 et de hauteur 300</t>
  </si>
  <si>
    <t>24-33</t>
  </si>
  <si>
    <t>Fond pour caisson de longueur 1300 et de hauteur 400</t>
  </si>
  <si>
    <t>24-34</t>
  </si>
  <si>
    <t>Fond pour caisson de longueur 1300 et de hauteur 500</t>
  </si>
  <si>
    <t>24-35</t>
  </si>
  <si>
    <t>Fond pour caisson de longueur 1300 et de hauteur 600</t>
  </si>
  <si>
    <t>24-36</t>
  </si>
  <si>
    <t>Fond pour caisson de longueur 1300 et de hauteur 750</t>
  </si>
  <si>
    <t>24-41</t>
  </si>
  <si>
    <t>Fond pour caisson de longueur 1600 et de hauteur 250</t>
  </si>
  <si>
    <t>24-42</t>
  </si>
  <si>
    <t>Fond pour caisson de longueur 1600 et de hauteur  300</t>
  </si>
  <si>
    <t>24-43</t>
  </si>
  <si>
    <t>Fond pour caisson de longueur 1600 et de hauteur 400</t>
  </si>
  <si>
    <t>24-44</t>
  </si>
  <si>
    <t>Fond pour caisson de longueur 1600 et de hauteur 500</t>
  </si>
  <si>
    <t>24-45</t>
  </si>
  <si>
    <t>Fond pour caisson de longueur 1600 et de hauteur 600</t>
  </si>
  <si>
    <t>24-46</t>
  </si>
  <si>
    <t>Fond pour caisson de longueur 1600 et de hauteur 750</t>
  </si>
  <si>
    <t>24-47</t>
  </si>
  <si>
    <t>Fond pour caisson de longueur 1600 et de hauteur 900</t>
  </si>
  <si>
    <t>24-51</t>
  </si>
  <si>
    <t>Fond pour caisson de longueur 1900 et de hauteur 250</t>
  </si>
  <si>
    <t>24-52</t>
  </si>
  <si>
    <t>Fond pour caisson de longueur 1900 et de hauteur 300</t>
  </si>
  <si>
    <t>24-53</t>
  </si>
  <si>
    <t>Fond pour caisson de longueur 1900 et de hauteur 400</t>
  </si>
  <si>
    <t>24-54</t>
  </si>
  <si>
    <t>Fond pour caisson de longueur 1900 et de hauteur 500</t>
  </si>
  <si>
    <t>24-55</t>
  </si>
  <si>
    <t>Fond pour caisson de longueur 1900 et de hauteur 600</t>
  </si>
  <si>
    <t>24-56</t>
  </si>
  <si>
    <t>Fond pour caisson de longueur 1900 et de hauteur 750</t>
  </si>
  <si>
    <t>24-57</t>
  </si>
  <si>
    <t>Fond pour caisson de longueur 1900 et de hauteur 900</t>
  </si>
  <si>
    <t>24-58</t>
  </si>
  <si>
    <t>Fond pour caisson de longueur 1900 et de hauteur 1200</t>
  </si>
  <si>
    <t>24-61</t>
  </si>
  <si>
    <t>Fond pour caisson de longueur 2200 et de hauteur 250</t>
  </si>
  <si>
    <t>24-62</t>
  </si>
  <si>
    <t>Fond pour caisson de longueur 2200 et de hauteur 300</t>
  </si>
  <si>
    <t>24-63</t>
  </si>
  <si>
    <t>Fond pour caisson de longueur 2200 et de hauteur 400</t>
  </si>
  <si>
    <t>24-64</t>
  </si>
  <si>
    <t>Fond pour caisson de longueur 2200 et de hauteur 500</t>
  </si>
  <si>
    <t>24-65</t>
  </si>
  <si>
    <t>Fond pour caisson de longueur 2200 et de hauteur 600</t>
  </si>
  <si>
    <t>24-66</t>
  </si>
  <si>
    <t>Fond pour caisson de longueur 2200 et de hauteur 750</t>
  </si>
  <si>
    <t>24-67</t>
  </si>
  <si>
    <t>Fond pour caisson de longueur 2200 et de hauteur 900</t>
  </si>
  <si>
    <t>24-68</t>
  </si>
  <si>
    <t>Fond pour caisson de longueur 2200 et de hauteur 1200</t>
  </si>
  <si>
    <t>24-72</t>
  </si>
  <si>
    <t>Fond pour caisson de longueur 2500 et de hauteur 300</t>
  </si>
  <si>
    <t>24-73</t>
  </si>
  <si>
    <t>Fond pour caisson de longueur 2500 et de hauteur 400</t>
  </si>
  <si>
    <t>24-74</t>
  </si>
  <si>
    <t>Fond pour caisson de longueur 2500 et de hauteur 500</t>
  </si>
  <si>
    <t>24-75</t>
  </si>
  <si>
    <t>Fond pour caisson de longueur 2500 et de hauteur 600</t>
  </si>
  <si>
    <t>24-76</t>
  </si>
  <si>
    <t>Fond pour caisson de longueur 2500 et de hauteur 750</t>
  </si>
  <si>
    <t>24-77</t>
  </si>
  <si>
    <t>Fond pour caisson de longueur 2500 et de hauteur 900</t>
  </si>
  <si>
    <t>24-78</t>
  </si>
  <si>
    <t>Fond pour caisson de longueur 2500 et de hauteur 1200</t>
  </si>
  <si>
    <t>25- 10</t>
  </si>
  <si>
    <t>Panneau Plaque Directionnel Velo
200x300</t>
  </si>
  <si>
    <t>25- 11</t>
  </si>
  <si>
    <t xml:space="preserve">Panneau Plaque Directionnel Velo
200x200
</t>
  </si>
  <si>
    <t>25- 12</t>
  </si>
  <si>
    <t>Panneau Plaque Directionnel Velo
300x200</t>
  </si>
  <si>
    <t>25- 13</t>
  </si>
  <si>
    <t>Panneau Plaque Directionnel Velo
600x 100</t>
  </si>
  <si>
    <t>25- 14</t>
  </si>
  <si>
    <t>Panneau Plaque Directionnel Velo
600x150</t>
  </si>
  <si>
    <t>25- 15</t>
  </si>
  <si>
    <t>Panneau Plaque Directionnel Velo
600x200</t>
  </si>
  <si>
    <t>25- 16</t>
  </si>
  <si>
    <t>Panneau Plaque Directionnel Velo
600x250</t>
  </si>
  <si>
    <t>25- 17</t>
  </si>
  <si>
    <t>Panneau Plaque Directionnel Velo
900x100</t>
  </si>
  <si>
    <t>25- 18</t>
  </si>
  <si>
    <t>Panneau Plaque Directionnel Velo
900x150</t>
  </si>
  <si>
    <t>25- 19</t>
  </si>
  <si>
    <t>Panneau Plaque Directionnel Velo
900x200</t>
  </si>
  <si>
    <t>25- 20</t>
  </si>
  <si>
    <t>Panneau Plaque Directionnel Velo
900x250</t>
  </si>
  <si>
    <t>25- 21</t>
  </si>
  <si>
    <t>Panneau Plaque Directionnel Velo
1200x100</t>
  </si>
  <si>
    <t>25- 22</t>
  </si>
  <si>
    <t>Panneau Plaque Directionnel Velo
1200x150</t>
  </si>
  <si>
    <t>25- 23</t>
  </si>
  <si>
    <t>Panneau Plaque Directionnel Velo
1200x200</t>
  </si>
  <si>
    <t>25- 24</t>
  </si>
  <si>
    <t>Panneau Plaque Directionnel Velo
1200x250</t>
  </si>
  <si>
    <t>26-00</t>
  </si>
  <si>
    <t>Logos spéciaux</t>
  </si>
  <si>
    <t>m2</t>
  </si>
  <si>
    <t>27-10</t>
  </si>
  <si>
    <t>Lettres adhesives de dimension 80</t>
  </si>
  <si>
    <t>27-20</t>
  </si>
  <si>
    <t>Lettres adhesives de dimension 100</t>
  </si>
  <si>
    <t>27-30</t>
  </si>
  <si>
    <t>Lettres adhesives de  dimension 125</t>
  </si>
  <si>
    <t>27-40</t>
  </si>
  <si>
    <t>Lettres adhesives de dimension 160</t>
  </si>
  <si>
    <t>27-50</t>
  </si>
  <si>
    <t>Lettres adhesives de dimension 200</t>
  </si>
  <si>
    <t>27-60</t>
  </si>
  <si>
    <t>Lettres adhesives de dimension 250</t>
  </si>
  <si>
    <t>27-70</t>
  </si>
  <si>
    <t>Lettres adhesives de dimension 320</t>
  </si>
  <si>
    <t>Interventions et Pose</t>
  </si>
  <si>
    <t>28-11</t>
  </si>
  <si>
    <t>Confection d'un massif de fondation (tiges d'ancrages comprises) sans terrassement</t>
  </si>
  <si>
    <t>28-12</t>
  </si>
  <si>
    <t>confection d'un massif ferraillé avec terrassement</t>
  </si>
  <si>
    <t>28- 15</t>
  </si>
  <si>
    <t xml:space="preserve">Scellement chimique sur un massif existant </t>
  </si>
  <si>
    <t>28-40</t>
  </si>
  <si>
    <t>Location Nacelle</t>
  </si>
  <si>
    <t>1/2 j</t>
  </si>
  <si>
    <t>29-10</t>
  </si>
  <si>
    <t>Démolition d'un massif de fondation</t>
  </si>
  <si>
    <t>29-30</t>
  </si>
  <si>
    <t>Démolition d'un massif de fondation ferraillé</t>
  </si>
  <si>
    <t>31-10</t>
  </si>
  <si>
    <t>Pose Profilé I</t>
  </si>
  <si>
    <t>32-10</t>
  </si>
  <si>
    <t>Dépose d'un mât lumineux</t>
  </si>
  <si>
    <t>33-30</t>
  </si>
  <si>
    <t>Pose panneaux profilés</t>
  </si>
  <si>
    <t>34-10</t>
  </si>
  <si>
    <t>Dépose caisson non lumineux</t>
  </si>
  <si>
    <t>34-20</t>
  </si>
  <si>
    <t>Dépose panneaux plaques</t>
  </si>
  <si>
    <t>34-30</t>
  </si>
  <si>
    <t>Dépose panneaux profilés</t>
  </si>
  <si>
    <t>37-10</t>
  </si>
  <si>
    <t>Réglage d'un ensemble de signalisation</t>
  </si>
  <si>
    <t>38-10</t>
  </si>
  <si>
    <t>pose d'un embout</t>
  </si>
  <si>
    <t>39-10</t>
  </si>
  <si>
    <t>remplacement d'une ou plusieurs collerettes enjoliveurs</t>
  </si>
  <si>
    <t>40-20</t>
  </si>
  <si>
    <t>pose d'un chapeau</t>
  </si>
  <si>
    <t>41-11</t>
  </si>
  <si>
    <t>Remplacement Platine de Fixation</t>
  </si>
  <si>
    <t>41-20</t>
  </si>
  <si>
    <t>nettoyage d'un ensemble de signalisation</t>
  </si>
  <si>
    <t>41-40</t>
  </si>
  <si>
    <t>Pose potelet de protection</t>
  </si>
  <si>
    <t>41-50</t>
  </si>
  <si>
    <t>pose d'une baguette d'encadrement</t>
  </si>
  <si>
    <t>42-10</t>
  </si>
  <si>
    <t>Intervention de sécurité urgente</t>
  </si>
  <si>
    <t>42-60</t>
  </si>
  <si>
    <t>Démontage ou remontage d'un portique de jour ou de nuit</t>
  </si>
  <si>
    <t>42-70</t>
  </si>
  <si>
    <t>Démontage ou remontage d'une potence de jour ou de nuit</t>
  </si>
  <si>
    <t>42-85</t>
  </si>
  <si>
    <t xml:space="preserve">Intervention d'une équipe de 2 personnes </t>
  </si>
  <si>
    <t>42-91</t>
  </si>
  <si>
    <t>Fourniture, installation, maintenance  et enlèvement de signalisation temporaire de chantier mobile selon les schémas 5-01 à 5-08</t>
  </si>
  <si>
    <t>FINITIONS</t>
  </si>
  <si>
    <t>43-01</t>
  </si>
  <si>
    <t>Anti-graffiti (au m²) — Film POF (anti-graffiti) – m²</t>
  </si>
  <si>
    <t>m²</t>
  </si>
  <si>
    <t>43-02</t>
  </si>
  <si>
    <r>
      <t xml:space="preserve">Pourcentage de plus-value pour une finition dos fermé. 
</t>
    </r>
    <r>
      <rPr>
        <b/>
        <sz val="10"/>
        <rFont val="Calibri"/>
        <family val="2"/>
        <scheme val="minor"/>
      </rPr>
      <t>À ajouter</t>
    </r>
  </si>
  <si>
    <t>%</t>
  </si>
  <si>
    <t>43-03</t>
  </si>
  <si>
    <r>
      <t xml:space="preserve">Pourcentage de plus-value pour une finition laqué RAL au choix (Par exemple : RAL 7005 Gris / RAL 8007 Brun Chevreuil / RAL 6009 Vert Sapin). 
</t>
    </r>
    <r>
      <rPr>
        <b/>
        <sz val="10"/>
        <rFont val="Calibri"/>
        <family val="2"/>
        <scheme val="minor"/>
      </rPr>
      <t>À ajouter</t>
    </r>
  </si>
  <si>
    <t>MAINTENANCE PREVENTIVE</t>
  </si>
  <si>
    <t>43- 00</t>
  </si>
  <si>
    <t>Forfait annuel de nettoyage, interventions légères et rapport journalier pour le territoire du Pays d'Aubagne et de l'Etoile</t>
  </si>
  <si>
    <t xml:space="preserve">
                               LOT 1 : Fourniture, pose et maintenance d'installation de JALONNEMENT pour les territoires du Pays d'Aix, du Pays Salonais, du Pays d'Aubagne et de l'Etoile</t>
  </si>
  <si>
    <r>
      <rPr>
        <b/>
        <sz val="11"/>
        <color theme="2" tint="-0.499984740745262"/>
        <rFont val="Calibri"/>
        <family val="2"/>
        <scheme val="minor"/>
      </rPr>
      <t>Bordereau des prix unitaires -</t>
    </r>
    <r>
      <rPr>
        <b/>
        <sz val="11"/>
        <color rgb="FFFF0000"/>
        <rFont val="Calibri"/>
        <family val="2"/>
        <scheme val="minor"/>
      </rPr>
      <t xml:space="preserve"> CONTRACTUEL</t>
    </r>
  </si>
  <si>
    <r>
      <rPr>
        <b/>
        <sz val="11"/>
        <color theme="2" tint="-0.499984740745262"/>
        <rFont val="Calibri"/>
        <family val="2"/>
        <scheme val="minor"/>
      </rPr>
      <t>Détail estimatif</t>
    </r>
    <r>
      <rPr>
        <b/>
        <sz val="11"/>
        <color theme="3" tint="0.3999755851924192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- NON CONTRACTUEL -</t>
    </r>
    <r>
      <rPr>
        <b/>
        <sz val="11"/>
        <color theme="3" tint="0.79998168889431442"/>
        <rFont val="Calibri"/>
        <family val="2"/>
        <scheme val="minor"/>
      </rPr>
      <t xml:space="preserve"> </t>
    </r>
    <r>
      <rPr>
        <b/>
        <sz val="11"/>
        <color theme="2" tint="-0.499984740745262"/>
        <rFont val="Calibri"/>
        <family val="2"/>
        <scheme val="minor"/>
      </rPr>
      <t>Utilisé pour l'analyse des offres</t>
    </r>
  </si>
  <si>
    <t>CHANTIER TYPE
                                            LOT 1 - Fourniture, pose et maintenance des installation de JALONNEMENT pour les territoires du Pays d'Aix, du Pays Salonais, et du Pays d'Aubagne et de l'Etoile</t>
  </si>
  <si>
    <r>
      <t xml:space="preserve">                                                                                                                         DESCRIPTION DU CHANTIER TYPE
</t>
    </r>
    <r>
      <rPr>
        <sz val="11"/>
        <rFont val="Calibri"/>
        <family val="2"/>
        <scheme val="minor"/>
      </rPr>
      <t xml:space="preserve">Dans le cadre de l'analyse des offres, les candidats sont tenus de renseigner ce document sur la base des prix proposés dans le BPU qui ont un caractère contractuel. 
</t>
    </r>
    <r>
      <rPr>
        <b/>
        <sz val="11"/>
        <color rgb="FFFF0000"/>
        <rFont val="Calibri"/>
        <family val="2"/>
        <scheme val="minor"/>
      </rPr>
      <t xml:space="preserve">Ce chantier type n'est pas contractuel. 
</t>
    </r>
    <r>
      <rPr>
        <sz val="11"/>
        <rFont val="Calibri"/>
        <family val="2"/>
        <scheme val="minor"/>
      </rPr>
      <t xml:space="preserve">Ce chantier type va s'exécuter sur </t>
    </r>
    <r>
      <rPr>
        <b/>
        <sz val="11"/>
        <rFont val="Calibri"/>
        <family val="2"/>
        <scheme val="minor"/>
      </rPr>
      <t>10 zones</t>
    </r>
    <r>
      <rPr>
        <sz val="11"/>
        <rFont val="Calibri"/>
        <family val="2"/>
        <scheme val="minor"/>
      </rPr>
      <t xml:space="preserve"> du territoire du Pays d'Aubagne et de l'Etoile dans un </t>
    </r>
    <r>
      <rPr>
        <b/>
        <sz val="11"/>
        <rFont val="Calibri"/>
        <family val="2"/>
        <scheme val="minor"/>
      </rPr>
      <t>délai maximum de 3 semaines</t>
    </r>
    <r>
      <rPr>
        <sz val="11"/>
        <rFont val="Calibri"/>
        <family val="2"/>
        <scheme val="minor"/>
      </rPr>
      <t xml:space="preserve"> après préparation avec le maître d'ouvrage. </t>
    </r>
    <r>
      <rPr>
        <b/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Ce document sera complété dans le mémoire technique des éléments suivants : 
- le nombre d'équipe et leur composition pour répondre au chantier type
- les moyens matériels qui seront utilisés pour répondre au chantier type
- un planning prévisionnel de réalisation des prestations détaillé par jour de travail (moyen humain et matériel) permettant de répondre aux délais indiqués de 3 semaines.</t>
    </r>
  </si>
  <si>
    <t>Montant TVA</t>
  </si>
  <si>
    <t>Montant Total TTC</t>
  </si>
  <si>
    <t>Montant Total HT</t>
  </si>
  <si>
    <t>TOTAL DU CHANTIER TYPE en euros HT</t>
  </si>
  <si>
    <t>TVA</t>
  </si>
  <si>
    <t>TOTAL DU CHANTIER TYPE en euros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</si>
</sst>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0.79998168889431442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2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 style="medium">
        <color indexed="64"/>
      </left>
      <right/>
      <top style="mediumDashDot">
        <color indexed="64"/>
      </top>
      <bottom style="medium">
        <color indexed="64"/>
      </bottom>
      <diagonal/>
    </border>
    <border>
      <left/>
      <right/>
      <top style="mediumDash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DashDot">
        <color indexed="64"/>
      </top>
      <bottom style="mediumDashDot">
        <color indexed="64"/>
      </bottom>
      <diagonal/>
    </border>
    <border>
      <left/>
      <right style="medium">
        <color indexed="64"/>
      </right>
      <top style="mediumDashDot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49" fontId="0" fillId="3" borderId="6" xfId="0" applyNumberFormat="1" applyFill="1" applyBorder="1" applyAlignment="1">
      <alignment horizontal="center" vertical="center"/>
    </xf>
    <xf numFmtId="0" fontId="1" fillId="3" borderId="7" xfId="0" applyFont="1" applyFill="1" applyBorder="1"/>
    <xf numFmtId="0" fontId="0" fillId="3" borderId="7" xfId="0" applyFill="1" applyBorder="1" applyAlignment="1">
      <alignment horizontal="center" vertical="center"/>
    </xf>
    <xf numFmtId="0" fontId="0" fillId="3" borderId="7" xfId="0" applyFill="1" applyBorder="1"/>
    <xf numFmtId="0" fontId="0" fillId="3" borderId="8" xfId="0" applyFill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0" borderId="12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164" fontId="0" fillId="0" borderId="13" xfId="0" applyNumberFormat="1" applyBorder="1" applyAlignment="1">
      <alignment horizontal="center" vertical="center"/>
    </xf>
    <xf numFmtId="49" fontId="0" fillId="3" borderId="6" xfId="0" applyNumberFormat="1" applyFill="1" applyBorder="1" applyAlignment="1" applyProtection="1">
      <alignment horizontal="center" vertical="center"/>
      <protection locked="0"/>
    </xf>
    <xf numFmtId="164" fontId="0" fillId="3" borderId="7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164" fontId="3" fillId="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1" fillId="0" borderId="5" xfId="0" applyFon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3" borderId="0" xfId="0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49" fontId="4" fillId="5" borderId="16" xfId="0" applyNumberFormat="1" applyFont="1" applyFill="1" applyBorder="1" applyAlignment="1">
      <alignment horizontal="center" vertical="center" wrapText="1"/>
    </xf>
    <xf numFmtId="49" fontId="5" fillId="6" borderId="17" xfId="0" applyNumberFormat="1" applyFont="1" applyFill="1" applyBorder="1" applyAlignment="1" applyProtection="1">
      <alignment vertical="center" wrapText="1"/>
    </xf>
    <xf numFmtId="49" fontId="4" fillId="5" borderId="5" xfId="0" applyNumberFormat="1" applyFont="1" applyFill="1" applyBorder="1" applyAlignment="1">
      <alignment horizontal="center" vertical="center" wrapText="1"/>
    </xf>
    <xf numFmtId="164" fontId="4" fillId="5" borderId="16" xfId="0" applyNumberFormat="1" applyFont="1" applyFill="1" applyBorder="1" applyAlignment="1">
      <alignment horizontal="center" vertical="center" wrapText="1"/>
    </xf>
    <xf numFmtId="49" fontId="5" fillId="6" borderId="16" xfId="0" applyNumberFormat="1" applyFont="1" applyFill="1" applyBorder="1" applyAlignment="1" applyProtection="1">
      <alignment horizontal="center" vertical="center" wrapText="1"/>
    </xf>
    <xf numFmtId="0" fontId="5" fillId="6" borderId="17" xfId="0" applyNumberFormat="1" applyFont="1" applyFill="1" applyBorder="1" applyAlignment="1" applyProtection="1">
      <alignment horizontal="center" vertical="center" wrapText="1"/>
    </xf>
    <xf numFmtId="164" fontId="5" fillId="6" borderId="17" xfId="0" applyNumberFormat="1" applyFont="1" applyFill="1" applyBorder="1" applyAlignment="1" applyProtection="1">
      <alignment horizontal="center" vertical="center" wrapText="1"/>
    </xf>
    <xf numFmtId="49" fontId="5" fillId="6" borderId="17" xfId="0" applyNumberFormat="1" applyFont="1" applyFill="1" applyBorder="1" applyAlignment="1" applyProtection="1">
      <alignment horizontal="center" vertical="center" wrapText="1"/>
    </xf>
    <xf numFmtId="0" fontId="3" fillId="7" borderId="5" xfId="0" applyNumberFormat="1" applyFont="1" applyFill="1" applyBorder="1" applyAlignment="1" applyProtection="1">
      <alignment horizontal="center" vertical="center" wrapText="1"/>
    </xf>
    <xf numFmtId="164" fontId="3" fillId="7" borderId="5" xfId="0" applyNumberFormat="1" applyFont="1" applyFill="1" applyBorder="1" applyAlignment="1" applyProtection="1">
      <alignment horizontal="center" vertical="center" wrapText="1"/>
    </xf>
    <xf numFmtId="1" fontId="3" fillId="7" borderId="5" xfId="0" applyNumberFormat="1" applyFont="1" applyFill="1" applyBorder="1" applyAlignment="1" applyProtection="1">
      <alignment horizontal="center" vertical="center" wrapText="1"/>
    </xf>
    <xf numFmtId="49" fontId="5" fillId="6" borderId="16" xfId="0" applyNumberFormat="1" applyFont="1" applyFill="1" applyBorder="1" applyAlignment="1" applyProtection="1">
      <alignment horizontal="left" vertical="center" wrapText="1"/>
    </xf>
    <xf numFmtId="49" fontId="5" fillId="6" borderId="5" xfId="0" applyNumberFormat="1" applyFont="1" applyFill="1" applyBorder="1" applyAlignment="1" applyProtection="1">
      <alignment horizontal="center" vertical="center" wrapText="1"/>
    </xf>
    <xf numFmtId="0" fontId="3" fillId="7" borderId="5" xfId="0" applyNumberFormat="1" applyFont="1" applyFill="1" applyBorder="1" applyAlignment="1" applyProtection="1">
      <alignment horizontal="left" vertical="top" wrapText="1"/>
    </xf>
    <xf numFmtId="0" fontId="5" fillId="6" borderId="17" xfId="0" applyNumberFormat="1" applyFont="1" applyFill="1" applyBorder="1" applyAlignment="1" applyProtection="1">
      <alignment vertical="center" wrapText="1"/>
    </xf>
    <xf numFmtId="0" fontId="3" fillId="7" borderId="5" xfId="0" applyNumberFormat="1" applyFont="1" applyFill="1" applyBorder="1" applyAlignment="1" applyProtection="1">
      <alignment horizontal="left" vertical="center" wrapText="1"/>
    </xf>
    <xf numFmtId="49" fontId="5" fillId="6" borderId="16" xfId="0" applyNumberFormat="1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49" fontId="1" fillId="2" borderId="19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0" fillId="0" borderId="7" xfId="0" applyBorder="1" applyAlignment="1">
      <alignment wrapText="1"/>
    </xf>
    <xf numFmtId="1" fontId="3" fillId="7" borderId="20" xfId="0" applyNumberFormat="1" applyFont="1" applyFill="1" applyBorder="1" applyAlignment="1" applyProtection="1">
      <alignment horizontal="center" vertical="center" wrapText="1"/>
    </xf>
    <xf numFmtId="164" fontId="3" fillId="7" borderId="20" xfId="0" applyNumberFormat="1" applyFont="1" applyFill="1" applyBorder="1" applyAlignment="1" applyProtection="1">
      <alignment horizontal="center" vertical="center" wrapText="1"/>
    </xf>
    <xf numFmtId="0" fontId="0" fillId="7" borderId="23" xfId="0" applyFill="1" applyBorder="1" applyAlignment="1">
      <alignment horizontal="center" wrapText="1"/>
    </xf>
    <xf numFmtId="164" fontId="0" fillId="7" borderId="24" xfId="0" applyNumberFormat="1" applyFill="1" applyBorder="1" applyAlignment="1">
      <alignment horizontal="center" wrapText="1"/>
    </xf>
    <xf numFmtId="0" fontId="1" fillId="7" borderId="21" xfId="0" applyFont="1" applyFill="1" applyBorder="1" applyAlignment="1">
      <alignment horizontal="center" wrapText="1"/>
    </xf>
    <xf numFmtId="164" fontId="1" fillId="7" borderId="22" xfId="0" applyNumberFormat="1" applyFont="1" applyFill="1" applyBorder="1" applyAlignment="1">
      <alignment horizontal="center" wrapText="1"/>
    </xf>
    <xf numFmtId="0" fontId="1" fillId="7" borderId="25" xfId="0" applyFont="1" applyFill="1" applyBorder="1" applyAlignment="1">
      <alignment horizontal="center" wrapText="1"/>
    </xf>
    <xf numFmtId="164" fontId="1" fillId="7" borderId="26" xfId="0" applyNumberFormat="1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64" fontId="0" fillId="0" borderId="5" xfId="0" applyNumberFormat="1" applyBorder="1"/>
    <xf numFmtId="164" fontId="0" fillId="0" borderId="8" xfId="0" applyNumberForma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885825</xdr:colOff>
      <xdr:row>2</xdr:row>
      <xdr:rowOff>81978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647825" cy="10630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1</xdr:col>
      <xdr:colOff>885825</xdr:colOff>
      <xdr:row>3</xdr:row>
      <xdr:rowOff>91503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647825" cy="1063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6"/>
  <sheetViews>
    <sheetView tabSelected="1" workbookViewId="0">
      <pane ySplit="4" topLeftCell="A392" activePane="bottomLeft" state="frozen"/>
      <selection pane="bottomLeft" activeCell="F394" sqref="F394"/>
    </sheetView>
  </sheetViews>
  <sheetFormatPr baseColWidth="10" defaultRowHeight="15" x14ac:dyDescent="0.25"/>
  <cols>
    <col min="2" max="2" width="58.85546875" style="56" customWidth="1"/>
  </cols>
  <sheetData>
    <row r="1" spans="1:6" ht="30" customHeight="1" thickBot="1" x14ac:dyDescent="0.3">
      <c r="A1" s="75"/>
      <c r="B1" s="76"/>
      <c r="C1" s="76"/>
      <c r="D1" s="76"/>
      <c r="E1" s="76"/>
      <c r="F1" s="77"/>
    </row>
    <row r="2" spans="1:6" ht="48" customHeight="1" thickBot="1" x14ac:dyDescent="0.3">
      <c r="B2" s="72" t="s">
        <v>815</v>
      </c>
      <c r="C2" s="73"/>
      <c r="D2" s="73"/>
      <c r="E2" s="73"/>
      <c r="F2" s="74"/>
    </row>
    <row r="3" spans="1:6" ht="48" customHeight="1" thickBot="1" x14ac:dyDescent="0.3">
      <c r="A3" s="69" t="s">
        <v>816</v>
      </c>
      <c r="B3" s="71"/>
      <c r="C3" s="71"/>
      <c r="D3" s="70"/>
      <c r="E3" s="69" t="s">
        <v>817</v>
      </c>
      <c r="F3" s="70"/>
    </row>
    <row r="4" spans="1:6" ht="26.25" thickBot="1" x14ac:dyDescent="0.3">
      <c r="A4" s="41" t="s">
        <v>115</v>
      </c>
      <c r="B4" s="37" t="s">
        <v>1</v>
      </c>
      <c r="C4" s="37" t="s">
        <v>2</v>
      </c>
      <c r="D4" s="38" t="s">
        <v>116</v>
      </c>
      <c r="E4" s="39" t="s">
        <v>117</v>
      </c>
      <c r="F4" s="42" t="s">
        <v>118</v>
      </c>
    </row>
    <row r="5" spans="1:6" ht="26.25" thickBot="1" x14ac:dyDescent="0.3">
      <c r="A5" s="43" t="s">
        <v>119</v>
      </c>
      <c r="B5" s="53"/>
      <c r="C5" s="44"/>
      <c r="D5" s="45"/>
      <c r="E5" s="46"/>
      <c r="F5" s="45"/>
    </row>
    <row r="6" spans="1:6" ht="15.75" thickBot="1" x14ac:dyDescent="0.3">
      <c r="A6" s="43" t="s">
        <v>120</v>
      </c>
      <c r="B6" s="52" t="s">
        <v>121</v>
      </c>
      <c r="C6" s="47" t="s">
        <v>26</v>
      </c>
      <c r="D6" s="48"/>
      <c r="E6" s="49">
        <v>42</v>
      </c>
      <c r="F6" s="48">
        <f t="shared" ref="F6:F69" si="0">E6*D6</f>
        <v>0</v>
      </c>
    </row>
    <row r="7" spans="1:6" ht="15.75" thickBot="1" x14ac:dyDescent="0.3">
      <c r="A7" s="43" t="s">
        <v>122</v>
      </c>
      <c r="B7" s="52" t="s">
        <v>123</v>
      </c>
      <c r="C7" s="47" t="s">
        <v>26</v>
      </c>
      <c r="D7" s="48"/>
      <c r="E7" s="49">
        <v>3</v>
      </c>
      <c r="F7" s="48">
        <f t="shared" si="0"/>
        <v>0</v>
      </c>
    </row>
    <row r="8" spans="1:6" ht="15.75" thickBot="1" x14ac:dyDescent="0.3">
      <c r="A8" s="43" t="s">
        <v>124</v>
      </c>
      <c r="B8" s="52" t="s">
        <v>125</v>
      </c>
      <c r="C8" s="47" t="s">
        <v>26</v>
      </c>
      <c r="D8" s="48"/>
      <c r="E8" s="49">
        <v>3</v>
      </c>
      <c r="F8" s="48">
        <f t="shared" si="0"/>
        <v>0</v>
      </c>
    </row>
    <row r="9" spans="1:6" ht="15.75" thickBot="1" x14ac:dyDescent="0.3">
      <c r="A9" s="43" t="s">
        <v>126</v>
      </c>
      <c r="B9" s="52" t="s">
        <v>127</v>
      </c>
      <c r="C9" s="47" t="s">
        <v>26</v>
      </c>
      <c r="D9" s="48"/>
      <c r="E9" s="49">
        <v>1</v>
      </c>
      <c r="F9" s="48">
        <f t="shared" si="0"/>
        <v>0</v>
      </c>
    </row>
    <row r="10" spans="1:6" ht="15.75" thickBot="1" x14ac:dyDescent="0.3">
      <c r="A10" s="43" t="s">
        <v>42</v>
      </c>
      <c r="B10" s="54" t="s">
        <v>43</v>
      </c>
      <c r="C10" s="47" t="s">
        <v>26</v>
      </c>
      <c r="D10" s="48"/>
      <c r="E10" s="49">
        <v>11</v>
      </c>
      <c r="F10" s="48">
        <f t="shared" si="0"/>
        <v>0</v>
      </c>
    </row>
    <row r="11" spans="1:6" ht="15.75" thickBot="1" x14ac:dyDescent="0.3">
      <c r="A11" s="43" t="s">
        <v>24</v>
      </c>
      <c r="B11" s="52" t="s">
        <v>25</v>
      </c>
      <c r="C11" s="47" t="s">
        <v>26</v>
      </c>
      <c r="D11" s="48"/>
      <c r="E11" s="49">
        <v>3</v>
      </c>
      <c r="F11" s="48">
        <f t="shared" si="0"/>
        <v>0</v>
      </c>
    </row>
    <row r="12" spans="1:6" ht="15.75" thickBot="1" x14ac:dyDescent="0.3">
      <c r="A12" s="43" t="s">
        <v>128</v>
      </c>
      <c r="B12" s="52" t="s">
        <v>129</v>
      </c>
      <c r="C12" s="47" t="s">
        <v>26</v>
      </c>
      <c r="D12" s="48"/>
      <c r="E12" s="49">
        <v>2</v>
      </c>
      <c r="F12" s="48">
        <f t="shared" si="0"/>
        <v>0</v>
      </c>
    </row>
    <row r="13" spans="1:6" ht="15.75" thickBot="1" x14ac:dyDescent="0.3">
      <c r="A13" s="43" t="s">
        <v>40</v>
      </c>
      <c r="B13" s="52" t="s">
        <v>41</v>
      </c>
      <c r="C13" s="47" t="s">
        <v>26</v>
      </c>
      <c r="D13" s="48"/>
      <c r="E13" s="49">
        <v>3</v>
      </c>
      <c r="F13" s="48">
        <f t="shared" si="0"/>
        <v>0</v>
      </c>
    </row>
    <row r="14" spans="1:6" ht="15.75" thickBot="1" x14ac:dyDescent="0.3">
      <c r="A14" s="43" t="s">
        <v>130</v>
      </c>
      <c r="B14" s="52" t="s">
        <v>131</v>
      </c>
      <c r="C14" s="47" t="s">
        <v>26</v>
      </c>
      <c r="D14" s="48"/>
      <c r="E14" s="49">
        <v>2</v>
      </c>
      <c r="F14" s="48">
        <f t="shared" si="0"/>
        <v>0</v>
      </c>
    </row>
    <row r="15" spans="1:6" ht="15.75" thickBot="1" x14ac:dyDescent="0.3">
      <c r="A15" s="43" t="s">
        <v>106</v>
      </c>
      <c r="B15" s="52" t="s">
        <v>107</v>
      </c>
      <c r="C15" s="47" t="s">
        <v>26</v>
      </c>
      <c r="D15" s="48"/>
      <c r="E15" s="49">
        <v>2</v>
      </c>
      <c r="F15" s="48">
        <f t="shared" si="0"/>
        <v>0</v>
      </c>
    </row>
    <row r="16" spans="1:6" ht="15.75" thickBot="1" x14ac:dyDescent="0.3">
      <c r="A16" s="43" t="s">
        <v>132</v>
      </c>
      <c r="B16" s="52" t="s">
        <v>133</v>
      </c>
      <c r="C16" s="47" t="s">
        <v>26</v>
      </c>
      <c r="D16" s="48"/>
      <c r="E16" s="49">
        <v>2</v>
      </c>
      <c r="F16" s="48">
        <f t="shared" si="0"/>
        <v>0</v>
      </c>
    </row>
    <row r="17" spans="1:6" ht="15.75" thickBot="1" x14ac:dyDescent="0.3">
      <c r="A17" s="43" t="s">
        <v>134</v>
      </c>
      <c r="B17" s="52" t="s">
        <v>135</v>
      </c>
      <c r="C17" s="47" t="s">
        <v>26</v>
      </c>
      <c r="D17" s="48"/>
      <c r="E17" s="49">
        <v>11</v>
      </c>
      <c r="F17" s="48">
        <f t="shared" si="0"/>
        <v>0</v>
      </c>
    </row>
    <row r="18" spans="1:6" ht="15.75" thickBot="1" x14ac:dyDescent="0.3">
      <c r="A18" s="43" t="s">
        <v>136</v>
      </c>
      <c r="B18" s="52" t="s">
        <v>137</v>
      </c>
      <c r="C18" s="47" t="s">
        <v>26</v>
      </c>
      <c r="D18" s="48"/>
      <c r="E18" s="49">
        <v>3</v>
      </c>
      <c r="F18" s="48">
        <f t="shared" si="0"/>
        <v>0</v>
      </c>
    </row>
    <row r="19" spans="1:6" ht="15.75" thickBot="1" x14ac:dyDescent="0.3">
      <c r="A19" s="43" t="s">
        <v>138</v>
      </c>
      <c r="B19" s="52" t="s">
        <v>139</v>
      </c>
      <c r="C19" s="47" t="s">
        <v>26</v>
      </c>
      <c r="D19" s="48"/>
      <c r="E19" s="49">
        <v>3</v>
      </c>
      <c r="F19" s="48">
        <f t="shared" si="0"/>
        <v>0</v>
      </c>
    </row>
    <row r="20" spans="1:6" ht="15.75" thickBot="1" x14ac:dyDescent="0.3">
      <c r="A20" s="43" t="s">
        <v>140</v>
      </c>
      <c r="B20" s="52" t="s">
        <v>141</v>
      </c>
      <c r="C20" s="47" t="s">
        <v>26</v>
      </c>
      <c r="D20" s="48"/>
      <c r="E20" s="49">
        <v>3</v>
      </c>
      <c r="F20" s="48">
        <f t="shared" si="0"/>
        <v>0</v>
      </c>
    </row>
    <row r="21" spans="1:6" ht="15.75" thickBot="1" x14ac:dyDescent="0.3">
      <c r="A21" s="43" t="s">
        <v>142</v>
      </c>
      <c r="B21" s="52" t="s">
        <v>143</v>
      </c>
      <c r="C21" s="47" t="s">
        <v>14</v>
      </c>
      <c r="D21" s="48"/>
      <c r="E21" s="49">
        <v>3</v>
      </c>
      <c r="F21" s="48">
        <f t="shared" si="0"/>
        <v>0</v>
      </c>
    </row>
    <row r="22" spans="1:6" ht="15.75" thickBot="1" x14ac:dyDescent="0.3">
      <c r="A22" s="43" t="s">
        <v>144</v>
      </c>
      <c r="B22" s="52" t="s">
        <v>145</v>
      </c>
      <c r="C22" s="47" t="s">
        <v>14</v>
      </c>
      <c r="D22" s="48"/>
      <c r="E22" s="49">
        <v>6</v>
      </c>
      <c r="F22" s="48">
        <f t="shared" si="0"/>
        <v>0</v>
      </c>
    </row>
    <row r="23" spans="1:6" ht="15.75" thickBot="1" x14ac:dyDescent="0.3">
      <c r="A23" s="43" t="s">
        <v>27</v>
      </c>
      <c r="B23" s="52" t="s">
        <v>28</v>
      </c>
      <c r="C23" s="47" t="s">
        <v>14</v>
      </c>
      <c r="D23" s="48"/>
      <c r="E23" s="49">
        <v>6</v>
      </c>
      <c r="F23" s="48">
        <f t="shared" si="0"/>
        <v>0</v>
      </c>
    </row>
    <row r="24" spans="1:6" ht="15.75" thickBot="1" x14ac:dyDescent="0.3">
      <c r="A24" s="43" t="s">
        <v>46</v>
      </c>
      <c r="B24" s="52" t="s">
        <v>47</v>
      </c>
      <c r="C24" s="47" t="s">
        <v>14</v>
      </c>
      <c r="D24" s="48"/>
      <c r="E24" s="49">
        <v>3</v>
      </c>
      <c r="F24" s="48">
        <f t="shared" si="0"/>
        <v>0</v>
      </c>
    </row>
    <row r="25" spans="1:6" ht="15.75" thickBot="1" x14ac:dyDescent="0.3">
      <c r="A25" s="43" t="s">
        <v>104</v>
      </c>
      <c r="B25" s="52" t="s">
        <v>105</v>
      </c>
      <c r="C25" s="47" t="s">
        <v>14</v>
      </c>
      <c r="D25" s="48"/>
      <c r="E25" s="49">
        <v>2</v>
      </c>
      <c r="F25" s="48">
        <f t="shared" si="0"/>
        <v>0</v>
      </c>
    </row>
    <row r="26" spans="1:6" ht="15.75" thickBot="1" x14ac:dyDescent="0.3">
      <c r="A26" s="43" t="s">
        <v>146</v>
      </c>
      <c r="B26" s="52" t="s">
        <v>147</v>
      </c>
      <c r="C26" s="47" t="s">
        <v>14</v>
      </c>
      <c r="D26" s="48"/>
      <c r="E26" s="49">
        <v>0</v>
      </c>
      <c r="F26" s="48">
        <f t="shared" si="0"/>
        <v>0</v>
      </c>
    </row>
    <row r="27" spans="1:6" ht="15.75" thickBot="1" x14ac:dyDescent="0.3">
      <c r="A27" s="43" t="s">
        <v>148</v>
      </c>
      <c r="B27" s="52" t="s">
        <v>149</v>
      </c>
      <c r="C27" s="47" t="s">
        <v>14</v>
      </c>
      <c r="D27" s="48"/>
      <c r="E27" s="49">
        <v>1</v>
      </c>
      <c r="F27" s="48">
        <f t="shared" si="0"/>
        <v>0</v>
      </c>
    </row>
    <row r="28" spans="1:6" ht="15.75" thickBot="1" x14ac:dyDescent="0.3">
      <c r="A28" s="43" t="s">
        <v>150</v>
      </c>
      <c r="B28" s="52" t="s">
        <v>151</v>
      </c>
      <c r="C28" s="47" t="s">
        <v>14</v>
      </c>
      <c r="D28" s="48"/>
      <c r="E28" s="49">
        <v>0</v>
      </c>
      <c r="F28" s="48">
        <f t="shared" si="0"/>
        <v>0</v>
      </c>
    </row>
    <row r="29" spans="1:6" ht="15.75" thickBot="1" x14ac:dyDescent="0.3">
      <c r="A29" s="43" t="s">
        <v>152</v>
      </c>
      <c r="B29" s="52" t="s">
        <v>153</v>
      </c>
      <c r="C29" s="47" t="s">
        <v>14</v>
      </c>
      <c r="D29" s="48"/>
      <c r="E29" s="49">
        <v>0</v>
      </c>
      <c r="F29" s="48">
        <f t="shared" si="0"/>
        <v>0</v>
      </c>
    </row>
    <row r="30" spans="1:6" ht="15.75" thickBot="1" x14ac:dyDescent="0.3">
      <c r="A30" s="43" t="s">
        <v>154</v>
      </c>
      <c r="B30" s="52" t="s">
        <v>155</v>
      </c>
      <c r="C30" s="47" t="s">
        <v>14</v>
      </c>
      <c r="D30" s="48"/>
      <c r="E30" s="49">
        <v>1</v>
      </c>
      <c r="F30" s="48">
        <f t="shared" si="0"/>
        <v>0</v>
      </c>
    </row>
    <row r="31" spans="1:6" ht="15.75" thickBot="1" x14ac:dyDescent="0.3">
      <c r="A31" s="43" t="s">
        <v>156</v>
      </c>
      <c r="B31" s="52" t="s">
        <v>157</v>
      </c>
      <c r="C31" s="47" t="s">
        <v>14</v>
      </c>
      <c r="D31" s="48"/>
      <c r="E31" s="49">
        <v>0</v>
      </c>
      <c r="F31" s="48">
        <f t="shared" si="0"/>
        <v>0</v>
      </c>
    </row>
    <row r="32" spans="1:6" ht="15.75" thickBot="1" x14ac:dyDescent="0.3">
      <c r="A32" s="43" t="s">
        <v>158</v>
      </c>
      <c r="B32" s="52" t="s">
        <v>159</v>
      </c>
      <c r="C32" s="47" t="s">
        <v>14</v>
      </c>
      <c r="D32" s="48"/>
      <c r="E32" s="49">
        <v>0</v>
      </c>
      <c r="F32" s="48">
        <f t="shared" si="0"/>
        <v>0</v>
      </c>
    </row>
    <row r="33" spans="1:6" ht="15.75" thickBot="1" x14ac:dyDescent="0.3">
      <c r="A33" s="43" t="s">
        <v>160</v>
      </c>
      <c r="B33" s="52" t="s">
        <v>161</v>
      </c>
      <c r="C33" s="47" t="s">
        <v>14</v>
      </c>
      <c r="D33" s="48"/>
      <c r="E33" s="49">
        <v>0</v>
      </c>
      <c r="F33" s="48">
        <f t="shared" si="0"/>
        <v>0</v>
      </c>
    </row>
    <row r="34" spans="1:6" ht="15.75" thickBot="1" x14ac:dyDescent="0.3">
      <c r="A34" s="43" t="s">
        <v>162</v>
      </c>
      <c r="B34" s="52" t="s">
        <v>163</v>
      </c>
      <c r="C34" s="47" t="s">
        <v>14</v>
      </c>
      <c r="D34" s="48"/>
      <c r="E34" s="49">
        <v>0</v>
      </c>
      <c r="F34" s="48">
        <f t="shared" si="0"/>
        <v>0</v>
      </c>
    </row>
    <row r="35" spans="1:6" ht="15.75" thickBot="1" x14ac:dyDescent="0.3">
      <c r="A35" s="43" t="s">
        <v>164</v>
      </c>
      <c r="B35" s="52" t="s">
        <v>165</v>
      </c>
      <c r="C35" s="47" t="s">
        <v>14</v>
      </c>
      <c r="D35" s="48"/>
      <c r="E35" s="49">
        <v>4</v>
      </c>
      <c r="F35" s="48">
        <f t="shared" si="0"/>
        <v>0</v>
      </c>
    </row>
    <row r="36" spans="1:6" ht="15.75" thickBot="1" x14ac:dyDescent="0.3">
      <c r="A36" s="43" t="s">
        <v>17</v>
      </c>
      <c r="B36" s="52" t="s">
        <v>166</v>
      </c>
      <c r="C36" s="47" t="s">
        <v>14</v>
      </c>
      <c r="D36" s="48"/>
      <c r="E36" s="49">
        <v>1</v>
      </c>
      <c r="F36" s="48">
        <f t="shared" si="0"/>
        <v>0</v>
      </c>
    </row>
    <row r="37" spans="1:6" ht="15.75" thickBot="1" x14ac:dyDescent="0.3">
      <c r="A37" s="43" t="s">
        <v>19</v>
      </c>
      <c r="B37" s="52" t="s">
        <v>20</v>
      </c>
      <c r="C37" s="47" t="s">
        <v>14</v>
      </c>
      <c r="D37" s="48"/>
      <c r="E37" s="49">
        <v>1</v>
      </c>
      <c r="F37" s="48">
        <f t="shared" si="0"/>
        <v>0</v>
      </c>
    </row>
    <row r="38" spans="1:6" ht="15.75" thickBot="1" x14ac:dyDescent="0.3">
      <c r="A38" s="43" t="s">
        <v>167</v>
      </c>
      <c r="B38" s="52" t="s">
        <v>168</v>
      </c>
      <c r="C38" s="47" t="s">
        <v>14</v>
      </c>
      <c r="D38" s="48"/>
      <c r="E38" s="49">
        <v>0</v>
      </c>
      <c r="F38" s="48">
        <f t="shared" si="0"/>
        <v>0</v>
      </c>
    </row>
    <row r="39" spans="1:6" ht="15.75" thickBot="1" x14ac:dyDescent="0.3">
      <c r="A39" s="43" t="s">
        <v>169</v>
      </c>
      <c r="B39" s="52" t="s">
        <v>170</v>
      </c>
      <c r="C39" s="47" t="s">
        <v>14</v>
      </c>
      <c r="D39" s="48"/>
      <c r="E39" s="49">
        <v>0</v>
      </c>
      <c r="F39" s="48">
        <f t="shared" si="0"/>
        <v>0</v>
      </c>
    </row>
    <row r="40" spans="1:6" ht="15.75" thickBot="1" x14ac:dyDescent="0.3">
      <c r="A40" s="43" t="s">
        <v>171</v>
      </c>
      <c r="B40" s="52" t="s">
        <v>172</v>
      </c>
      <c r="C40" s="47" t="s">
        <v>14</v>
      </c>
      <c r="D40" s="48"/>
      <c r="E40" s="49">
        <v>0</v>
      </c>
      <c r="F40" s="48">
        <f t="shared" si="0"/>
        <v>0</v>
      </c>
    </row>
    <row r="41" spans="1:6" ht="15.75" thickBot="1" x14ac:dyDescent="0.3">
      <c r="A41" s="43" t="s">
        <v>68</v>
      </c>
      <c r="B41" s="52" t="s">
        <v>69</v>
      </c>
      <c r="C41" s="47" t="s">
        <v>14</v>
      </c>
      <c r="D41" s="48"/>
      <c r="E41" s="49">
        <v>5</v>
      </c>
      <c r="F41" s="48">
        <f t="shared" si="0"/>
        <v>0</v>
      </c>
    </row>
    <row r="42" spans="1:6" ht="15.75" thickBot="1" x14ac:dyDescent="0.3">
      <c r="A42" s="43" t="s">
        <v>70</v>
      </c>
      <c r="B42" s="52" t="s">
        <v>71</v>
      </c>
      <c r="C42" s="47" t="s">
        <v>14</v>
      </c>
      <c r="D42" s="48"/>
      <c r="E42" s="49">
        <v>2</v>
      </c>
      <c r="F42" s="48">
        <f t="shared" si="0"/>
        <v>0</v>
      </c>
    </row>
    <row r="43" spans="1:6" ht="15.75" thickBot="1" x14ac:dyDescent="0.3">
      <c r="A43" s="43" t="s">
        <v>173</v>
      </c>
      <c r="B43" s="52" t="s">
        <v>174</v>
      </c>
      <c r="C43" s="47" t="s">
        <v>14</v>
      </c>
      <c r="D43" s="48"/>
      <c r="E43" s="49">
        <v>14</v>
      </c>
      <c r="F43" s="48">
        <f t="shared" si="0"/>
        <v>0</v>
      </c>
    </row>
    <row r="44" spans="1:6" ht="15.75" thickBot="1" x14ac:dyDescent="0.3">
      <c r="A44" s="43" t="s">
        <v>175</v>
      </c>
      <c r="B44" s="52" t="s">
        <v>176</v>
      </c>
      <c r="C44" s="47" t="s">
        <v>14</v>
      </c>
      <c r="D44" s="48"/>
      <c r="E44" s="49">
        <v>1</v>
      </c>
      <c r="F44" s="48">
        <f t="shared" si="0"/>
        <v>0</v>
      </c>
    </row>
    <row r="45" spans="1:6" ht="15.75" thickBot="1" x14ac:dyDescent="0.3">
      <c r="A45" s="43" t="s">
        <v>177</v>
      </c>
      <c r="B45" s="52" t="s">
        <v>178</v>
      </c>
      <c r="C45" s="47" t="s">
        <v>14</v>
      </c>
      <c r="D45" s="48"/>
      <c r="E45" s="49">
        <v>1</v>
      </c>
      <c r="F45" s="48">
        <f t="shared" si="0"/>
        <v>0</v>
      </c>
    </row>
    <row r="46" spans="1:6" ht="15.75" thickBot="1" x14ac:dyDescent="0.3">
      <c r="A46" s="43" t="s">
        <v>179</v>
      </c>
      <c r="B46" s="52" t="s">
        <v>180</v>
      </c>
      <c r="C46" s="47" t="s">
        <v>14</v>
      </c>
      <c r="D46" s="48"/>
      <c r="E46" s="49">
        <v>0</v>
      </c>
      <c r="F46" s="48">
        <f t="shared" si="0"/>
        <v>0</v>
      </c>
    </row>
    <row r="47" spans="1:6" ht="15.75" thickBot="1" x14ac:dyDescent="0.3">
      <c r="A47" s="43" t="s">
        <v>181</v>
      </c>
      <c r="B47" s="52" t="s">
        <v>182</v>
      </c>
      <c r="C47" s="47" t="s">
        <v>14</v>
      </c>
      <c r="D47" s="48"/>
      <c r="E47" s="49">
        <v>2</v>
      </c>
      <c r="F47" s="48">
        <f t="shared" si="0"/>
        <v>0</v>
      </c>
    </row>
    <row r="48" spans="1:6" ht="15.75" thickBot="1" x14ac:dyDescent="0.3">
      <c r="A48" s="43" t="s">
        <v>183</v>
      </c>
      <c r="B48" s="52" t="s">
        <v>184</v>
      </c>
      <c r="C48" s="47" t="s">
        <v>14</v>
      </c>
      <c r="D48" s="48"/>
      <c r="E48" s="49">
        <v>3</v>
      </c>
      <c r="F48" s="48">
        <f t="shared" si="0"/>
        <v>0</v>
      </c>
    </row>
    <row r="49" spans="1:6" ht="15.75" thickBot="1" x14ac:dyDescent="0.3">
      <c r="A49" s="43" t="s">
        <v>52</v>
      </c>
      <c r="B49" s="52" t="s">
        <v>53</v>
      </c>
      <c r="C49" s="47" t="s">
        <v>14</v>
      </c>
      <c r="D49" s="48"/>
      <c r="E49" s="49">
        <v>1</v>
      </c>
      <c r="F49" s="48">
        <f t="shared" si="0"/>
        <v>0</v>
      </c>
    </row>
    <row r="50" spans="1:6" ht="15.75" thickBot="1" x14ac:dyDescent="0.3">
      <c r="A50" s="43" t="s">
        <v>108</v>
      </c>
      <c r="B50" s="52" t="s">
        <v>109</v>
      </c>
      <c r="C50" s="47" t="s">
        <v>14</v>
      </c>
      <c r="D50" s="48"/>
      <c r="E50" s="49">
        <v>2</v>
      </c>
      <c r="F50" s="48">
        <f t="shared" si="0"/>
        <v>0</v>
      </c>
    </row>
    <row r="51" spans="1:6" ht="15.75" thickBot="1" x14ac:dyDescent="0.3">
      <c r="A51" s="43" t="s">
        <v>50</v>
      </c>
      <c r="B51" s="52" t="s">
        <v>51</v>
      </c>
      <c r="C51" s="47" t="s">
        <v>14</v>
      </c>
      <c r="D51" s="48"/>
      <c r="E51" s="49">
        <v>1</v>
      </c>
      <c r="F51" s="48">
        <f t="shared" si="0"/>
        <v>0</v>
      </c>
    </row>
    <row r="52" spans="1:6" ht="15.75" thickBot="1" x14ac:dyDescent="0.3">
      <c r="A52" s="43" t="s">
        <v>185</v>
      </c>
      <c r="B52" s="52" t="s">
        <v>186</v>
      </c>
      <c r="C52" s="47" t="s">
        <v>14</v>
      </c>
      <c r="D52" s="48"/>
      <c r="E52" s="49">
        <v>1</v>
      </c>
      <c r="F52" s="48">
        <f t="shared" si="0"/>
        <v>0</v>
      </c>
    </row>
    <row r="53" spans="1:6" ht="15.75" thickBot="1" x14ac:dyDescent="0.3">
      <c r="A53" s="43" t="s">
        <v>48</v>
      </c>
      <c r="B53" s="52" t="s">
        <v>49</v>
      </c>
      <c r="C53" s="47" t="s">
        <v>14</v>
      </c>
      <c r="D53" s="48"/>
      <c r="E53" s="49">
        <v>0</v>
      </c>
      <c r="F53" s="48">
        <f t="shared" si="0"/>
        <v>0</v>
      </c>
    </row>
    <row r="54" spans="1:6" ht="15.75" thickBot="1" x14ac:dyDescent="0.3">
      <c r="A54" s="43" t="s">
        <v>187</v>
      </c>
      <c r="B54" s="52" t="s">
        <v>188</v>
      </c>
      <c r="C54" s="47" t="s">
        <v>14</v>
      </c>
      <c r="D54" s="48"/>
      <c r="E54" s="49">
        <v>0</v>
      </c>
      <c r="F54" s="48">
        <f t="shared" si="0"/>
        <v>0</v>
      </c>
    </row>
    <row r="55" spans="1:6" ht="15.75" thickBot="1" x14ac:dyDescent="0.3">
      <c r="A55" s="43" t="s">
        <v>189</v>
      </c>
      <c r="B55" s="52" t="s">
        <v>190</v>
      </c>
      <c r="C55" s="47" t="s">
        <v>14</v>
      </c>
      <c r="D55" s="48"/>
      <c r="E55" s="49">
        <v>0</v>
      </c>
      <c r="F55" s="48">
        <f t="shared" si="0"/>
        <v>0</v>
      </c>
    </row>
    <row r="56" spans="1:6" ht="15.75" thickBot="1" x14ac:dyDescent="0.3">
      <c r="A56" s="43" t="s">
        <v>191</v>
      </c>
      <c r="B56" s="52" t="s">
        <v>192</v>
      </c>
      <c r="C56" s="47" t="s">
        <v>14</v>
      </c>
      <c r="D56" s="48"/>
      <c r="E56" s="49">
        <v>0</v>
      </c>
      <c r="F56" s="48">
        <f t="shared" si="0"/>
        <v>0</v>
      </c>
    </row>
    <row r="57" spans="1:6" ht="15.75" thickBot="1" x14ac:dyDescent="0.3">
      <c r="A57" s="43" t="s">
        <v>193</v>
      </c>
      <c r="B57" s="52" t="s">
        <v>194</v>
      </c>
      <c r="C57" s="47" t="s">
        <v>14</v>
      </c>
      <c r="D57" s="48"/>
      <c r="E57" s="49">
        <v>2</v>
      </c>
      <c r="F57" s="48">
        <f t="shared" si="0"/>
        <v>0</v>
      </c>
    </row>
    <row r="58" spans="1:6" ht="15.75" thickBot="1" x14ac:dyDescent="0.3">
      <c r="A58" s="43" t="s">
        <v>195</v>
      </c>
      <c r="B58" s="52" t="s">
        <v>196</v>
      </c>
      <c r="C58" s="47" t="s">
        <v>14</v>
      </c>
      <c r="D58" s="48"/>
      <c r="E58" s="49">
        <v>1</v>
      </c>
      <c r="F58" s="48">
        <f t="shared" si="0"/>
        <v>0</v>
      </c>
    </row>
    <row r="59" spans="1:6" ht="15.75" thickBot="1" x14ac:dyDescent="0.3">
      <c r="A59" s="43" t="s">
        <v>197</v>
      </c>
      <c r="B59" s="52" t="s">
        <v>198</v>
      </c>
      <c r="C59" s="47" t="s">
        <v>14</v>
      </c>
      <c r="D59" s="48"/>
      <c r="E59" s="49">
        <v>1</v>
      </c>
      <c r="F59" s="48">
        <f t="shared" si="0"/>
        <v>0</v>
      </c>
    </row>
    <row r="60" spans="1:6" ht="15.75" thickBot="1" x14ac:dyDescent="0.3">
      <c r="A60" s="43" t="s">
        <v>199</v>
      </c>
      <c r="B60" s="52" t="s">
        <v>200</v>
      </c>
      <c r="C60" s="47" t="s">
        <v>14</v>
      </c>
      <c r="D60" s="48"/>
      <c r="E60" s="49">
        <v>1</v>
      </c>
      <c r="F60" s="48">
        <f t="shared" si="0"/>
        <v>0</v>
      </c>
    </row>
    <row r="61" spans="1:6" ht="15.75" thickBot="1" x14ac:dyDescent="0.3">
      <c r="A61" s="43" t="s">
        <v>201</v>
      </c>
      <c r="B61" s="52" t="s">
        <v>202</v>
      </c>
      <c r="C61" s="47" t="s">
        <v>14</v>
      </c>
      <c r="D61" s="48"/>
      <c r="E61" s="49">
        <v>0</v>
      </c>
      <c r="F61" s="48">
        <f t="shared" si="0"/>
        <v>0</v>
      </c>
    </row>
    <row r="62" spans="1:6" ht="15.75" thickBot="1" x14ac:dyDescent="0.3">
      <c r="A62" s="43" t="s">
        <v>203</v>
      </c>
      <c r="B62" s="52" t="s">
        <v>204</v>
      </c>
      <c r="C62" s="47" t="s">
        <v>14</v>
      </c>
      <c r="D62" s="48"/>
      <c r="E62" s="49">
        <v>0</v>
      </c>
      <c r="F62" s="48">
        <f t="shared" si="0"/>
        <v>0</v>
      </c>
    </row>
    <row r="63" spans="1:6" ht="15.75" thickBot="1" x14ac:dyDescent="0.3">
      <c r="A63" s="43" t="s">
        <v>205</v>
      </c>
      <c r="B63" s="52" t="s">
        <v>206</v>
      </c>
      <c r="C63" s="47" t="s">
        <v>14</v>
      </c>
      <c r="D63" s="48"/>
      <c r="E63" s="49">
        <v>0</v>
      </c>
      <c r="F63" s="48">
        <f t="shared" si="0"/>
        <v>0</v>
      </c>
    </row>
    <row r="64" spans="1:6" ht="15.75" thickBot="1" x14ac:dyDescent="0.3">
      <c r="A64" s="43" t="s">
        <v>207</v>
      </c>
      <c r="B64" s="52" t="s">
        <v>208</v>
      </c>
      <c r="C64" s="47" t="s">
        <v>14</v>
      </c>
      <c r="D64" s="48"/>
      <c r="E64" s="49">
        <v>0</v>
      </c>
      <c r="F64" s="48">
        <f t="shared" si="0"/>
        <v>0</v>
      </c>
    </row>
    <row r="65" spans="1:6" ht="15.75" thickBot="1" x14ac:dyDescent="0.3">
      <c r="A65" s="43" t="s">
        <v>209</v>
      </c>
      <c r="B65" s="52" t="s">
        <v>210</v>
      </c>
      <c r="C65" s="47" t="s">
        <v>14</v>
      </c>
      <c r="D65" s="48"/>
      <c r="E65" s="49">
        <v>0</v>
      </c>
      <c r="F65" s="48">
        <f t="shared" si="0"/>
        <v>0</v>
      </c>
    </row>
    <row r="66" spans="1:6" ht="15.75" thickBot="1" x14ac:dyDescent="0.3">
      <c r="A66" s="43" t="s">
        <v>211</v>
      </c>
      <c r="B66" s="52" t="s">
        <v>212</v>
      </c>
      <c r="C66" s="47" t="s">
        <v>14</v>
      </c>
      <c r="D66" s="48"/>
      <c r="E66" s="49">
        <v>0</v>
      </c>
      <c r="F66" s="48">
        <f t="shared" si="0"/>
        <v>0</v>
      </c>
    </row>
    <row r="67" spans="1:6" ht="15.75" thickBot="1" x14ac:dyDescent="0.3">
      <c r="A67" s="43" t="s">
        <v>213</v>
      </c>
      <c r="B67" s="52" t="s">
        <v>214</v>
      </c>
      <c r="C67" s="47" t="s">
        <v>14</v>
      </c>
      <c r="D67" s="48"/>
      <c r="E67" s="49">
        <v>0</v>
      </c>
      <c r="F67" s="48">
        <f t="shared" si="0"/>
        <v>0</v>
      </c>
    </row>
    <row r="68" spans="1:6" ht="15.75" thickBot="1" x14ac:dyDescent="0.3">
      <c r="A68" s="43" t="s">
        <v>215</v>
      </c>
      <c r="B68" s="52" t="s">
        <v>216</v>
      </c>
      <c r="C68" s="47" t="s">
        <v>14</v>
      </c>
      <c r="D68" s="48"/>
      <c r="E68" s="49">
        <v>0</v>
      </c>
      <c r="F68" s="48">
        <f t="shared" si="0"/>
        <v>0</v>
      </c>
    </row>
    <row r="69" spans="1:6" ht="15.75" thickBot="1" x14ac:dyDescent="0.3">
      <c r="A69" s="43" t="s">
        <v>217</v>
      </c>
      <c r="B69" s="52" t="s">
        <v>218</v>
      </c>
      <c r="C69" s="47" t="s">
        <v>14</v>
      </c>
      <c r="D69" s="48"/>
      <c r="E69" s="49">
        <v>0</v>
      </c>
      <c r="F69" s="48">
        <f t="shared" si="0"/>
        <v>0</v>
      </c>
    </row>
    <row r="70" spans="1:6" ht="15.75" thickBot="1" x14ac:dyDescent="0.3">
      <c r="A70" s="43" t="s">
        <v>219</v>
      </c>
      <c r="B70" s="52" t="s">
        <v>220</v>
      </c>
      <c r="C70" s="47" t="s">
        <v>14</v>
      </c>
      <c r="D70" s="48"/>
      <c r="E70" s="49">
        <v>0</v>
      </c>
      <c r="F70" s="48">
        <f t="shared" ref="F70:F133" si="1">E70*D70</f>
        <v>0</v>
      </c>
    </row>
    <row r="71" spans="1:6" ht="15.75" thickBot="1" x14ac:dyDescent="0.3">
      <c r="A71" s="43" t="s">
        <v>221</v>
      </c>
      <c r="B71" s="52" t="s">
        <v>222</v>
      </c>
      <c r="C71" s="47" t="s">
        <v>14</v>
      </c>
      <c r="D71" s="48"/>
      <c r="E71" s="49">
        <v>0</v>
      </c>
      <c r="F71" s="48">
        <f t="shared" si="1"/>
        <v>0</v>
      </c>
    </row>
    <row r="72" spans="1:6" ht="15.75" thickBot="1" x14ac:dyDescent="0.3">
      <c r="A72" s="43" t="s">
        <v>223</v>
      </c>
      <c r="B72" s="52" t="s">
        <v>224</v>
      </c>
      <c r="C72" s="47" t="s">
        <v>14</v>
      </c>
      <c r="D72" s="48"/>
      <c r="E72" s="49">
        <v>0</v>
      </c>
      <c r="F72" s="48">
        <f t="shared" si="1"/>
        <v>0</v>
      </c>
    </row>
    <row r="73" spans="1:6" ht="15.75" thickBot="1" x14ac:dyDescent="0.3">
      <c r="A73" s="43" t="s">
        <v>225</v>
      </c>
      <c r="B73" s="52" t="s">
        <v>226</v>
      </c>
      <c r="C73" s="47" t="s">
        <v>14</v>
      </c>
      <c r="D73" s="48"/>
      <c r="E73" s="49">
        <v>0</v>
      </c>
      <c r="F73" s="48">
        <f t="shared" si="1"/>
        <v>0</v>
      </c>
    </row>
    <row r="74" spans="1:6" ht="15.75" thickBot="1" x14ac:dyDescent="0.3">
      <c r="A74" s="43" t="s">
        <v>227</v>
      </c>
      <c r="B74" s="52" t="s">
        <v>228</v>
      </c>
      <c r="C74" s="47" t="s">
        <v>14</v>
      </c>
      <c r="D74" s="48"/>
      <c r="E74" s="49">
        <v>0</v>
      </c>
      <c r="F74" s="48">
        <f t="shared" si="1"/>
        <v>0</v>
      </c>
    </row>
    <row r="75" spans="1:6" ht="15.75" thickBot="1" x14ac:dyDescent="0.3">
      <c r="A75" s="43" t="s">
        <v>229</v>
      </c>
      <c r="B75" s="52" t="s">
        <v>230</v>
      </c>
      <c r="C75" s="47" t="s">
        <v>14</v>
      </c>
      <c r="D75" s="48"/>
      <c r="E75" s="49">
        <v>0</v>
      </c>
      <c r="F75" s="48">
        <f t="shared" si="1"/>
        <v>0</v>
      </c>
    </row>
    <row r="76" spans="1:6" ht="15.75" thickBot="1" x14ac:dyDescent="0.3">
      <c r="A76" s="43" t="s">
        <v>231</v>
      </c>
      <c r="B76" s="52" t="s">
        <v>232</v>
      </c>
      <c r="C76" s="47" t="s">
        <v>14</v>
      </c>
      <c r="D76" s="48"/>
      <c r="E76" s="49">
        <v>0</v>
      </c>
      <c r="F76" s="48">
        <f t="shared" si="1"/>
        <v>0</v>
      </c>
    </row>
    <row r="77" spans="1:6" ht="15.75" thickBot="1" x14ac:dyDescent="0.3">
      <c r="A77" s="43" t="s">
        <v>233</v>
      </c>
      <c r="B77" s="52" t="s">
        <v>234</v>
      </c>
      <c r="C77" s="47" t="s">
        <v>14</v>
      </c>
      <c r="D77" s="48"/>
      <c r="E77" s="49">
        <v>3</v>
      </c>
      <c r="F77" s="48">
        <f t="shared" si="1"/>
        <v>0</v>
      </c>
    </row>
    <row r="78" spans="1:6" ht="15.75" thickBot="1" x14ac:dyDescent="0.3">
      <c r="A78" s="43" t="s">
        <v>235</v>
      </c>
      <c r="B78" s="52" t="s">
        <v>236</v>
      </c>
      <c r="C78" s="47" t="s">
        <v>14</v>
      </c>
      <c r="D78" s="48"/>
      <c r="E78" s="49">
        <v>1</v>
      </c>
      <c r="F78" s="48">
        <f t="shared" si="1"/>
        <v>0</v>
      </c>
    </row>
    <row r="79" spans="1:6" ht="15.75" thickBot="1" x14ac:dyDescent="0.3">
      <c r="A79" s="43" t="s">
        <v>237</v>
      </c>
      <c r="B79" s="52" t="s">
        <v>238</v>
      </c>
      <c r="C79" s="47" t="s">
        <v>14</v>
      </c>
      <c r="D79" s="48"/>
      <c r="E79" s="49">
        <v>1</v>
      </c>
      <c r="F79" s="48">
        <f t="shared" si="1"/>
        <v>0</v>
      </c>
    </row>
    <row r="80" spans="1:6" ht="15.75" thickBot="1" x14ac:dyDescent="0.3">
      <c r="A80" s="43" t="s">
        <v>239</v>
      </c>
      <c r="B80" s="52" t="s">
        <v>240</v>
      </c>
      <c r="C80" s="47" t="s">
        <v>14</v>
      </c>
      <c r="D80" s="48"/>
      <c r="E80" s="49">
        <v>1</v>
      </c>
      <c r="F80" s="48">
        <f t="shared" si="1"/>
        <v>0</v>
      </c>
    </row>
    <row r="81" spans="1:6" ht="15.75" thickBot="1" x14ac:dyDescent="0.3">
      <c r="A81" s="43" t="s">
        <v>241</v>
      </c>
      <c r="B81" s="52" t="s">
        <v>242</v>
      </c>
      <c r="C81" s="47" t="s">
        <v>14</v>
      </c>
      <c r="D81" s="48"/>
      <c r="E81" s="49">
        <v>1</v>
      </c>
      <c r="F81" s="48">
        <f t="shared" si="1"/>
        <v>0</v>
      </c>
    </row>
    <row r="82" spans="1:6" ht="15.75" thickBot="1" x14ac:dyDescent="0.3">
      <c r="A82" s="43" t="s">
        <v>243</v>
      </c>
      <c r="B82" s="52" t="s">
        <v>244</v>
      </c>
      <c r="C82" s="47" t="s">
        <v>14</v>
      </c>
      <c r="D82" s="48"/>
      <c r="E82" s="49">
        <v>1</v>
      </c>
      <c r="F82" s="48">
        <f t="shared" si="1"/>
        <v>0</v>
      </c>
    </row>
    <row r="83" spans="1:6" ht="15.75" thickBot="1" x14ac:dyDescent="0.3">
      <c r="A83" s="43" t="s">
        <v>245</v>
      </c>
      <c r="B83" s="52" t="s">
        <v>246</v>
      </c>
      <c r="C83" s="47" t="s">
        <v>14</v>
      </c>
      <c r="D83" s="48"/>
      <c r="E83" s="49">
        <v>1</v>
      </c>
      <c r="F83" s="48">
        <f t="shared" si="1"/>
        <v>0</v>
      </c>
    </row>
    <row r="84" spans="1:6" ht="15.75" thickBot="1" x14ac:dyDescent="0.3">
      <c r="A84" s="43" t="s">
        <v>247</v>
      </c>
      <c r="B84" s="52" t="s">
        <v>248</v>
      </c>
      <c r="C84" s="47" t="s">
        <v>23</v>
      </c>
      <c r="D84" s="48"/>
      <c r="E84" s="49">
        <v>0</v>
      </c>
      <c r="F84" s="48">
        <f t="shared" si="1"/>
        <v>0</v>
      </c>
    </row>
    <row r="85" spans="1:6" ht="15.75" thickBot="1" x14ac:dyDescent="0.3">
      <c r="A85" s="43" t="s">
        <v>249</v>
      </c>
      <c r="B85" s="52" t="s">
        <v>250</v>
      </c>
      <c r="C85" s="47" t="s">
        <v>26</v>
      </c>
      <c r="D85" s="48"/>
      <c r="E85" s="49">
        <v>1</v>
      </c>
      <c r="F85" s="48">
        <f t="shared" si="1"/>
        <v>0</v>
      </c>
    </row>
    <row r="86" spans="1:6" ht="15.75" thickBot="1" x14ac:dyDescent="0.3">
      <c r="A86" s="43" t="s">
        <v>251</v>
      </c>
      <c r="B86" s="52" t="s">
        <v>252</v>
      </c>
      <c r="C86" s="47" t="s">
        <v>26</v>
      </c>
      <c r="D86" s="48"/>
      <c r="E86" s="49">
        <v>1</v>
      </c>
      <c r="F86" s="48">
        <f t="shared" si="1"/>
        <v>0</v>
      </c>
    </row>
    <row r="87" spans="1:6" ht="15.75" thickBot="1" x14ac:dyDescent="0.3">
      <c r="A87" s="43" t="s">
        <v>253</v>
      </c>
      <c r="B87" s="52" t="s">
        <v>254</v>
      </c>
      <c r="C87" s="47" t="s">
        <v>26</v>
      </c>
      <c r="D87" s="48"/>
      <c r="E87" s="49">
        <v>5</v>
      </c>
      <c r="F87" s="48">
        <f t="shared" si="1"/>
        <v>0</v>
      </c>
    </row>
    <row r="88" spans="1:6" ht="15.75" thickBot="1" x14ac:dyDescent="0.3">
      <c r="A88" s="43" t="s">
        <v>255</v>
      </c>
      <c r="B88" s="52" t="s">
        <v>256</v>
      </c>
      <c r="C88" s="47" t="s">
        <v>26</v>
      </c>
      <c r="D88" s="48"/>
      <c r="E88" s="49">
        <v>5</v>
      </c>
      <c r="F88" s="48">
        <f t="shared" si="1"/>
        <v>0</v>
      </c>
    </row>
    <row r="89" spans="1:6" ht="15.75" thickBot="1" x14ac:dyDescent="0.3">
      <c r="A89" s="43" t="s">
        <v>257</v>
      </c>
      <c r="B89" s="52" t="s">
        <v>258</v>
      </c>
      <c r="C89" s="47" t="s">
        <v>26</v>
      </c>
      <c r="D89" s="48"/>
      <c r="E89" s="49">
        <v>2</v>
      </c>
      <c r="F89" s="48">
        <f t="shared" si="1"/>
        <v>0</v>
      </c>
    </row>
    <row r="90" spans="1:6" ht="15.75" thickBot="1" x14ac:dyDescent="0.3">
      <c r="A90" s="43" t="s">
        <v>259</v>
      </c>
      <c r="B90" s="52" t="s">
        <v>260</v>
      </c>
      <c r="C90" s="47" t="s">
        <v>26</v>
      </c>
      <c r="D90" s="48"/>
      <c r="E90" s="49">
        <v>2</v>
      </c>
      <c r="F90" s="48">
        <f t="shared" si="1"/>
        <v>0</v>
      </c>
    </row>
    <row r="91" spans="1:6" ht="15.75" thickBot="1" x14ac:dyDescent="0.3">
      <c r="A91" s="43" t="s">
        <v>261</v>
      </c>
      <c r="B91" s="52" t="s">
        <v>262</v>
      </c>
      <c r="C91" s="47" t="s">
        <v>263</v>
      </c>
      <c r="D91" s="48"/>
      <c r="E91" s="49">
        <v>1</v>
      </c>
      <c r="F91" s="48">
        <f t="shared" si="1"/>
        <v>0</v>
      </c>
    </row>
    <row r="92" spans="1:6" ht="15.75" thickBot="1" x14ac:dyDescent="0.3">
      <c r="A92" s="43" t="s">
        <v>264</v>
      </c>
      <c r="B92" s="52" t="s">
        <v>265</v>
      </c>
      <c r="C92" s="47" t="s">
        <v>14</v>
      </c>
      <c r="D92" s="48"/>
      <c r="E92" s="49">
        <v>0</v>
      </c>
      <c r="F92" s="48">
        <f t="shared" si="1"/>
        <v>0</v>
      </c>
    </row>
    <row r="93" spans="1:6" ht="15.75" thickBot="1" x14ac:dyDescent="0.3">
      <c r="A93" s="43" t="s">
        <v>266</v>
      </c>
      <c r="B93" s="52" t="s">
        <v>267</v>
      </c>
      <c r="C93" s="47" t="s">
        <v>14</v>
      </c>
      <c r="D93" s="48"/>
      <c r="E93" s="49">
        <v>0</v>
      </c>
      <c r="F93" s="48">
        <f t="shared" si="1"/>
        <v>0</v>
      </c>
    </row>
    <row r="94" spans="1:6" ht="15.75" thickBot="1" x14ac:dyDescent="0.3">
      <c r="A94" s="43" t="s">
        <v>268</v>
      </c>
      <c r="B94" s="52" t="s">
        <v>269</v>
      </c>
      <c r="C94" s="47" t="s">
        <v>14</v>
      </c>
      <c r="D94" s="48"/>
      <c r="E94" s="49">
        <v>0</v>
      </c>
      <c r="F94" s="48">
        <f t="shared" si="1"/>
        <v>0</v>
      </c>
    </row>
    <row r="95" spans="1:6" ht="15.75" thickBot="1" x14ac:dyDescent="0.3">
      <c r="A95" s="43" t="s">
        <v>270</v>
      </c>
      <c r="B95" s="52" t="s">
        <v>271</v>
      </c>
      <c r="C95" s="47" t="s">
        <v>14</v>
      </c>
      <c r="D95" s="48"/>
      <c r="E95" s="49">
        <v>0</v>
      </c>
      <c r="F95" s="48">
        <f t="shared" si="1"/>
        <v>0</v>
      </c>
    </row>
    <row r="96" spans="1:6" ht="15.75" thickBot="1" x14ac:dyDescent="0.3">
      <c r="A96" s="43" t="s">
        <v>272</v>
      </c>
      <c r="B96" s="52" t="s">
        <v>273</v>
      </c>
      <c r="C96" s="47" t="s">
        <v>14</v>
      </c>
      <c r="D96" s="48"/>
      <c r="E96" s="49">
        <v>0</v>
      </c>
      <c r="F96" s="48">
        <f t="shared" si="1"/>
        <v>0</v>
      </c>
    </row>
    <row r="97" spans="1:6" ht="15.75" thickBot="1" x14ac:dyDescent="0.3">
      <c r="A97" s="43" t="s">
        <v>274</v>
      </c>
      <c r="B97" s="52" t="s">
        <v>275</v>
      </c>
      <c r="C97" s="47" t="s">
        <v>14</v>
      </c>
      <c r="D97" s="48"/>
      <c r="E97" s="49">
        <v>0</v>
      </c>
      <c r="F97" s="48">
        <f t="shared" si="1"/>
        <v>0</v>
      </c>
    </row>
    <row r="98" spans="1:6" ht="15.75" thickBot="1" x14ac:dyDescent="0.3">
      <c r="A98" s="43" t="s">
        <v>276</v>
      </c>
      <c r="B98" s="52" t="s">
        <v>277</v>
      </c>
      <c r="C98" s="47" t="s">
        <v>14</v>
      </c>
      <c r="D98" s="48"/>
      <c r="E98" s="49">
        <v>0</v>
      </c>
      <c r="F98" s="48">
        <f t="shared" si="1"/>
        <v>0</v>
      </c>
    </row>
    <row r="99" spans="1:6" ht="15.75" thickBot="1" x14ac:dyDescent="0.3">
      <c r="A99" s="43" t="s">
        <v>278</v>
      </c>
      <c r="B99" s="52" t="s">
        <v>279</v>
      </c>
      <c r="C99" s="47" t="s">
        <v>14</v>
      </c>
      <c r="D99" s="48"/>
      <c r="E99" s="49">
        <v>0</v>
      </c>
      <c r="F99" s="48">
        <f t="shared" si="1"/>
        <v>0</v>
      </c>
    </row>
    <row r="100" spans="1:6" ht="15.75" thickBot="1" x14ac:dyDescent="0.3">
      <c r="A100" s="43" t="s">
        <v>280</v>
      </c>
      <c r="B100" s="52" t="s">
        <v>281</v>
      </c>
      <c r="C100" s="47" t="s">
        <v>14</v>
      </c>
      <c r="D100" s="48"/>
      <c r="E100" s="49">
        <v>0</v>
      </c>
      <c r="F100" s="48">
        <f t="shared" si="1"/>
        <v>0</v>
      </c>
    </row>
    <row r="101" spans="1:6" ht="15.75" thickBot="1" x14ac:dyDescent="0.3">
      <c r="A101" s="43" t="s">
        <v>282</v>
      </c>
      <c r="B101" s="52" t="s">
        <v>283</v>
      </c>
      <c r="C101" s="47" t="s">
        <v>14</v>
      </c>
      <c r="D101" s="48"/>
      <c r="E101" s="49">
        <v>0</v>
      </c>
      <c r="F101" s="48">
        <f t="shared" si="1"/>
        <v>0</v>
      </c>
    </row>
    <row r="102" spans="1:6" ht="15.75" thickBot="1" x14ac:dyDescent="0.3">
      <c r="A102" s="43" t="s">
        <v>284</v>
      </c>
      <c r="B102" s="52" t="s">
        <v>285</v>
      </c>
      <c r="C102" s="47" t="s">
        <v>14</v>
      </c>
      <c r="D102" s="48"/>
      <c r="E102" s="49">
        <v>0</v>
      </c>
      <c r="F102" s="48">
        <f t="shared" si="1"/>
        <v>0</v>
      </c>
    </row>
    <row r="103" spans="1:6" ht="15.75" thickBot="1" x14ac:dyDescent="0.3">
      <c r="A103" s="43" t="s">
        <v>286</v>
      </c>
      <c r="B103" s="52" t="s">
        <v>287</v>
      </c>
      <c r="C103" s="47" t="s">
        <v>14</v>
      </c>
      <c r="D103" s="48"/>
      <c r="E103" s="49">
        <v>0</v>
      </c>
      <c r="F103" s="48">
        <f t="shared" si="1"/>
        <v>0</v>
      </c>
    </row>
    <row r="104" spans="1:6" ht="15.75" thickBot="1" x14ac:dyDescent="0.3">
      <c r="A104" s="43" t="s">
        <v>288</v>
      </c>
      <c r="B104" s="52" t="s">
        <v>289</v>
      </c>
      <c r="C104" s="47" t="s">
        <v>14</v>
      </c>
      <c r="D104" s="48"/>
      <c r="E104" s="49">
        <v>0</v>
      </c>
      <c r="F104" s="48">
        <f t="shared" si="1"/>
        <v>0</v>
      </c>
    </row>
    <row r="105" spans="1:6" ht="15.75" thickBot="1" x14ac:dyDescent="0.3">
      <c r="A105" s="43" t="s">
        <v>290</v>
      </c>
      <c r="B105" s="52" t="s">
        <v>291</v>
      </c>
      <c r="C105" s="47" t="s">
        <v>14</v>
      </c>
      <c r="D105" s="48"/>
      <c r="E105" s="49">
        <v>0</v>
      </c>
      <c r="F105" s="48">
        <f t="shared" si="1"/>
        <v>0</v>
      </c>
    </row>
    <row r="106" spans="1:6" ht="15.75" thickBot="1" x14ac:dyDescent="0.3">
      <c r="A106" s="43" t="s">
        <v>292</v>
      </c>
      <c r="B106" s="52" t="s">
        <v>293</v>
      </c>
      <c r="C106" s="47" t="s">
        <v>14</v>
      </c>
      <c r="D106" s="48"/>
      <c r="E106" s="49">
        <v>0</v>
      </c>
      <c r="F106" s="48">
        <f t="shared" si="1"/>
        <v>0</v>
      </c>
    </row>
    <row r="107" spans="1:6" ht="15.75" thickBot="1" x14ac:dyDescent="0.3">
      <c r="A107" s="43" t="s">
        <v>294</v>
      </c>
      <c r="B107" s="52" t="s">
        <v>295</v>
      </c>
      <c r="C107" s="47" t="s">
        <v>14</v>
      </c>
      <c r="D107" s="48"/>
      <c r="E107" s="49">
        <v>0</v>
      </c>
      <c r="F107" s="48">
        <f t="shared" si="1"/>
        <v>0</v>
      </c>
    </row>
    <row r="108" spans="1:6" ht="15.75" thickBot="1" x14ac:dyDescent="0.3">
      <c r="A108" s="43" t="s">
        <v>296</v>
      </c>
      <c r="B108" s="52" t="s">
        <v>297</v>
      </c>
      <c r="C108" s="47" t="s">
        <v>14</v>
      </c>
      <c r="D108" s="48"/>
      <c r="E108" s="49">
        <v>0</v>
      </c>
      <c r="F108" s="48">
        <f t="shared" si="1"/>
        <v>0</v>
      </c>
    </row>
    <row r="109" spans="1:6" ht="15.75" thickBot="1" x14ac:dyDescent="0.3">
      <c r="A109" s="43" t="s">
        <v>298</v>
      </c>
      <c r="B109" s="52" t="s">
        <v>299</v>
      </c>
      <c r="C109" s="47" t="s">
        <v>14</v>
      </c>
      <c r="D109" s="48"/>
      <c r="E109" s="49">
        <v>0</v>
      </c>
      <c r="F109" s="48">
        <f t="shared" si="1"/>
        <v>0</v>
      </c>
    </row>
    <row r="110" spans="1:6" ht="15.75" thickBot="1" x14ac:dyDescent="0.3">
      <c r="A110" s="43" t="s">
        <v>300</v>
      </c>
      <c r="B110" s="52" t="s">
        <v>301</v>
      </c>
      <c r="C110" s="47" t="s">
        <v>14</v>
      </c>
      <c r="D110" s="48"/>
      <c r="E110" s="49">
        <v>0</v>
      </c>
      <c r="F110" s="48">
        <f t="shared" si="1"/>
        <v>0</v>
      </c>
    </row>
    <row r="111" spans="1:6" ht="15.75" thickBot="1" x14ac:dyDescent="0.3">
      <c r="A111" s="43" t="s">
        <v>302</v>
      </c>
      <c r="B111" s="52" t="s">
        <v>303</v>
      </c>
      <c r="C111" s="47" t="s">
        <v>14</v>
      </c>
      <c r="D111" s="48"/>
      <c r="E111" s="49">
        <v>0</v>
      </c>
      <c r="F111" s="48">
        <f t="shared" si="1"/>
        <v>0</v>
      </c>
    </row>
    <row r="112" spans="1:6" ht="15.75" thickBot="1" x14ac:dyDescent="0.3">
      <c r="A112" s="43" t="s">
        <v>304</v>
      </c>
      <c r="B112" s="52" t="s">
        <v>305</v>
      </c>
      <c r="C112" s="47" t="s">
        <v>14</v>
      </c>
      <c r="D112" s="48"/>
      <c r="E112" s="49">
        <v>0</v>
      </c>
      <c r="F112" s="48">
        <f t="shared" si="1"/>
        <v>0</v>
      </c>
    </row>
    <row r="113" spans="1:6" ht="15.75" thickBot="1" x14ac:dyDescent="0.3">
      <c r="A113" s="43" t="s">
        <v>306</v>
      </c>
      <c r="B113" s="52" t="s">
        <v>307</v>
      </c>
      <c r="C113" s="47" t="s">
        <v>14</v>
      </c>
      <c r="D113" s="48"/>
      <c r="E113" s="49">
        <v>0</v>
      </c>
      <c r="F113" s="48">
        <f t="shared" si="1"/>
        <v>0</v>
      </c>
    </row>
    <row r="114" spans="1:6" ht="15.75" thickBot="1" x14ac:dyDescent="0.3">
      <c r="A114" s="43" t="s">
        <v>308</v>
      </c>
      <c r="B114" s="52" t="s">
        <v>309</v>
      </c>
      <c r="C114" s="47" t="s">
        <v>14</v>
      </c>
      <c r="D114" s="48"/>
      <c r="E114" s="49">
        <v>0</v>
      </c>
      <c r="F114" s="48">
        <f t="shared" si="1"/>
        <v>0</v>
      </c>
    </row>
    <row r="115" spans="1:6" ht="15.75" thickBot="1" x14ac:dyDescent="0.3">
      <c r="A115" s="43" t="s">
        <v>310</v>
      </c>
      <c r="B115" s="52" t="s">
        <v>311</v>
      </c>
      <c r="C115" s="47" t="s">
        <v>14</v>
      </c>
      <c r="D115" s="48"/>
      <c r="E115" s="49">
        <v>0</v>
      </c>
      <c r="F115" s="48">
        <f t="shared" si="1"/>
        <v>0</v>
      </c>
    </row>
    <row r="116" spans="1:6" ht="15.75" thickBot="1" x14ac:dyDescent="0.3">
      <c r="A116" s="43" t="s">
        <v>312</v>
      </c>
      <c r="B116" s="52" t="s">
        <v>313</v>
      </c>
      <c r="C116" s="47" t="s">
        <v>14</v>
      </c>
      <c r="D116" s="48"/>
      <c r="E116" s="49">
        <v>0</v>
      </c>
      <c r="F116" s="48">
        <f t="shared" si="1"/>
        <v>0</v>
      </c>
    </row>
    <row r="117" spans="1:6" ht="15.75" thickBot="1" x14ac:dyDescent="0.3">
      <c r="A117" s="43" t="s">
        <v>314</v>
      </c>
      <c r="B117" s="52" t="s">
        <v>315</v>
      </c>
      <c r="C117" s="47" t="s">
        <v>14</v>
      </c>
      <c r="D117" s="48"/>
      <c r="E117" s="49">
        <v>0</v>
      </c>
      <c r="F117" s="48">
        <f t="shared" si="1"/>
        <v>0</v>
      </c>
    </row>
    <row r="118" spans="1:6" ht="15.75" thickBot="1" x14ac:dyDescent="0.3">
      <c r="A118" s="43" t="s">
        <v>316</v>
      </c>
      <c r="B118" s="52" t="s">
        <v>317</v>
      </c>
      <c r="C118" s="47" t="s">
        <v>14</v>
      </c>
      <c r="D118" s="48"/>
      <c r="E118" s="49">
        <v>0</v>
      </c>
      <c r="F118" s="48">
        <f t="shared" si="1"/>
        <v>0</v>
      </c>
    </row>
    <row r="119" spans="1:6" ht="15.75" thickBot="1" x14ac:dyDescent="0.3">
      <c r="A119" s="43" t="s">
        <v>318</v>
      </c>
      <c r="B119" s="52" t="s">
        <v>319</v>
      </c>
      <c r="C119" s="47" t="s">
        <v>14</v>
      </c>
      <c r="D119" s="48"/>
      <c r="E119" s="49">
        <v>0</v>
      </c>
      <c r="F119" s="48">
        <f t="shared" si="1"/>
        <v>0</v>
      </c>
    </row>
    <row r="120" spans="1:6" ht="15.75" thickBot="1" x14ac:dyDescent="0.3">
      <c r="A120" s="43" t="s">
        <v>320</v>
      </c>
      <c r="B120" s="52" t="s">
        <v>321</v>
      </c>
      <c r="C120" s="47" t="s">
        <v>14</v>
      </c>
      <c r="D120" s="48"/>
      <c r="E120" s="49">
        <v>0</v>
      </c>
      <c r="F120" s="48">
        <f t="shared" si="1"/>
        <v>0</v>
      </c>
    </row>
    <row r="121" spans="1:6" ht="15.75" thickBot="1" x14ac:dyDescent="0.3">
      <c r="A121" s="43" t="s">
        <v>322</v>
      </c>
      <c r="B121" s="52" t="s">
        <v>323</v>
      </c>
      <c r="C121" s="47" t="s">
        <v>14</v>
      </c>
      <c r="D121" s="48"/>
      <c r="E121" s="49">
        <v>0</v>
      </c>
      <c r="F121" s="48">
        <f t="shared" si="1"/>
        <v>0</v>
      </c>
    </row>
    <row r="122" spans="1:6" ht="15.75" thickBot="1" x14ac:dyDescent="0.3">
      <c r="A122" s="43" t="s">
        <v>324</v>
      </c>
      <c r="B122" s="52" t="s">
        <v>325</v>
      </c>
      <c r="C122" s="47" t="s">
        <v>14</v>
      </c>
      <c r="D122" s="48"/>
      <c r="E122" s="49">
        <v>0</v>
      </c>
      <c r="F122" s="48">
        <f t="shared" si="1"/>
        <v>0</v>
      </c>
    </row>
    <row r="123" spans="1:6" ht="15.75" thickBot="1" x14ac:dyDescent="0.3">
      <c r="A123" s="43" t="s">
        <v>326</v>
      </c>
      <c r="B123" s="52" t="s">
        <v>327</v>
      </c>
      <c r="C123" s="47" t="s">
        <v>14</v>
      </c>
      <c r="D123" s="48"/>
      <c r="E123" s="49">
        <v>0</v>
      </c>
      <c r="F123" s="48">
        <f t="shared" si="1"/>
        <v>0</v>
      </c>
    </row>
    <row r="124" spans="1:6" ht="15.75" thickBot="1" x14ac:dyDescent="0.3">
      <c r="A124" s="43" t="s">
        <v>328</v>
      </c>
      <c r="B124" s="52" t="s">
        <v>329</v>
      </c>
      <c r="C124" s="47" t="s">
        <v>14</v>
      </c>
      <c r="D124" s="48"/>
      <c r="E124" s="49">
        <v>0</v>
      </c>
      <c r="F124" s="48">
        <f t="shared" si="1"/>
        <v>0</v>
      </c>
    </row>
    <row r="125" spans="1:6" ht="15.75" thickBot="1" x14ac:dyDescent="0.3">
      <c r="A125" s="43" t="s">
        <v>330</v>
      </c>
      <c r="B125" s="52" t="s">
        <v>331</v>
      </c>
      <c r="C125" s="47" t="s">
        <v>14</v>
      </c>
      <c r="D125" s="48"/>
      <c r="E125" s="49">
        <v>0</v>
      </c>
      <c r="F125" s="48">
        <f t="shared" si="1"/>
        <v>0</v>
      </c>
    </row>
    <row r="126" spans="1:6" ht="15.75" thickBot="1" x14ac:dyDescent="0.3">
      <c r="A126" s="43" t="s">
        <v>332</v>
      </c>
      <c r="B126" s="52" t="s">
        <v>333</v>
      </c>
      <c r="C126" s="47" t="s">
        <v>14</v>
      </c>
      <c r="D126" s="48"/>
      <c r="E126" s="49">
        <v>0</v>
      </c>
      <c r="F126" s="48">
        <f t="shared" si="1"/>
        <v>0</v>
      </c>
    </row>
    <row r="127" spans="1:6" ht="15.75" thickBot="1" x14ac:dyDescent="0.3">
      <c r="A127" s="43" t="s">
        <v>334</v>
      </c>
      <c r="B127" s="52" t="s">
        <v>335</v>
      </c>
      <c r="C127" s="47" t="s">
        <v>14</v>
      </c>
      <c r="D127" s="48"/>
      <c r="E127" s="49">
        <v>0</v>
      </c>
      <c r="F127" s="48">
        <f t="shared" si="1"/>
        <v>0</v>
      </c>
    </row>
    <row r="128" spans="1:6" ht="15.75" thickBot="1" x14ac:dyDescent="0.3">
      <c r="A128" s="43" t="s">
        <v>336</v>
      </c>
      <c r="B128" s="52" t="s">
        <v>337</v>
      </c>
      <c r="C128" s="47" t="s">
        <v>14</v>
      </c>
      <c r="D128" s="48"/>
      <c r="E128" s="49">
        <v>0</v>
      </c>
      <c r="F128" s="48">
        <f t="shared" si="1"/>
        <v>0</v>
      </c>
    </row>
    <row r="129" spans="1:6" ht="15.75" thickBot="1" x14ac:dyDescent="0.3">
      <c r="A129" s="43" t="s">
        <v>338</v>
      </c>
      <c r="B129" s="52" t="s">
        <v>339</v>
      </c>
      <c r="C129" s="47" t="s">
        <v>14</v>
      </c>
      <c r="D129" s="48"/>
      <c r="E129" s="49">
        <v>0</v>
      </c>
      <c r="F129" s="48">
        <f t="shared" si="1"/>
        <v>0</v>
      </c>
    </row>
    <row r="130" spans="1:6" ht="15.75" thickBot="1" x14ac:dyDescent="0.3">
      <c r="A130" s="43" t="s">
        <v>340</v>
      </c>
      <c r="B130" s="52" t="s">
        <v>341</v>
      </c>
      <c r="C130" s="47" t="s">
        <v>14</v>
      </c>
      <c r="D130" s="48"/>
      <c r="E130" s="49">
        <v>0</v>
      </c>
      <c r="F130" s="48">
        <f t="shared" si="1"/>
        <v>0</v>
      </c>
    </row>
    <row r="131" spans="1:6" ht="15.75" thickBot="1" x14ac:dyDescent="0.3">
      <c r="A131" s="43" t="s">
        <v>342</v>
      </c>
      <c r="B131" s="52" t="s">
        <v>343</v>
      </c>
      <c r="C131" s="47" t="s">
        <v>14</v>
      </c>
      <c r="D131" s="48"/>
      <c r="E131" s="49">
        <v>0</v>
      </c>
      <c r="F131" s="48">
        <f t="shared" si="1"/>
        <v>0</v>
      </c>
    </row>
    <row r="132" spans="1:6" ht="15.75" thickBot="1" x14ac:dyDescent="0.3">
      <c r="A132" s="43" t="s">
        <v>344</v>
      </c>
      <c r="B132" s="52" t="s">
        <v>345</v>
      </c>
      <c r="C132" s="47" t="s">
        <v>14</v>
      </c>
      <c r="D132" s="48"/>
      <c r="E132" s="49">
        <v>0</v>
      </c>
      <c r="F132" s="48">
        <f t="shared" si="1"/>
        <v>0</v>
      </c>
    </row>
    <row r="133" spans="1:6" ht="15.75" thickBot="1" x14ac:dyDescent="0.3">
      <c r="A133" s="43" t="s">
        <v>346</v>
      </c>
      <c r="B133" s="52" t="s">
        <v>347</v>
      </c>
      <c r="C133" s="47" t="s">
        <v>14</v>
      </c>
      <c r="D133" s="48"/>
      <c r="E133" s="49">
        <v>0</v>
      </c>
      <c r="F133" s="48">
        <f t="shared" si="1"/>
        <v>0</v>
      </c>
    </row>
    <row r="134" spans="1:6" ht="15.75" thickBot="1" x14ac:dyDescent="0.3">
      <c r="A134" s="43" t="s">
        <v>348</v>
      </c>
      <c r="B134" s="52" t="s">
        <v>349</v>
      </c>
      <c r="C134" s="47" t="s">
        <v>14</v>
      </c>
      <c r="D134" s="48"/>
      <c r="E134" s="49">
        <v>0</v>
      </c>
      <c r="F134" s="48">
        <f t="shared" ref="F134:F197" si="2">E134*D134</f>
        <v>0</v>
      </c>
    </row>
    <row r="135" spans="1:6" ht="15.75" thickBot="1" x14ac:dyDescent="0.3">
      <c r="A135" s="43" t="s">
        <v>350</v>
      </c>
      <c r="B135" s="52" t="s">
        <v>351</v>
      </c>
      <c r="C135" s="47" t="s">
        <v>14</v>
      </c>
      <c r="D135" s="48"/>
      <c r="E135" s="49">
        <v>0</v>
      </c>
      <c r="F135" s="48">
        <f t="shared" si="2"/>
        <v>0</v>
      </c>
    </row>
    <row r="136" spans="1:6" ht="15.75" thickBot="1" x14ac:dyDescent="0.3">
      <c r="A136" s="43" t="s">
        <v>352</v>
      </c>
      <c r="B136" s="52" t="s">
        <v>353</v>
      </c>
      <c r="C136" s="47" t="s">
        <v>14</v>
      </c>
      <c r="D136" s="48"/>
      <c r="E136" s="49">
        <v>0</v>
      </c>
      <c r="F136" s="48">
        <f t="shared" si="2"/>
        <v>0</v>
      </c>
    </row>
    <row r="137" spans="1:6" ht="15.75" thickBot="1" x14ac:dyDescent="0.3">
      <c r="A137" s="43" t="s">
        <v>354</v>
      </c>
      <c r="B137" s="52" t="s">
        <v>355</v>
      </c>
      <c r="C137" s="47" t="s">
        <v>14</v>
      </c>
      <c r="D137" s="48"/>
      <c r="E137" s="49">
        <v>0</v>
      </c>
      <c r="F137" s="48">
        <f t="shared" si="2"/>
        <v>0</v>
      </c>
    </row>
    <row r="138" spans="1:6" ht="15.75" thickBot="1" x14ac:dyDescent="0.3">
      <c r="A138" s="43" t="s">
        <v>356</v>
      </c>
      <c r="B138" s="52" t="s">
        <v>357</v>
      </c>
      <c r="C138" s="47" t="s">
        <v>14</v>
      </c>
      <c r="D138" s="48"/>
      <c r="E138" s="49">
        <v>0</v>
      </c>
      <c r="F138" s="48">
        <f t="shared" si="2"/>
        <v>0</v>
      </c>
    </row>
    <row r="139" spans="1:6" ht="15.75" thickBot="1" x14ac:dyDescent="0.3">
      <c r="A139" s="43" t="s">
        <v>358</v>
      </c>
      <c r="B139" s="52" t="s">
        <v>359</v>
      </c>
      <c r="C139" s="47" t="s">
        <v>14</v>
      </c>
      <c r="D139" s="48"/>
      <c r="E139" s="49">
        <v>0</v>
      </c>
      <c r="F139" s="48">
        <f t="shared" si="2"/>
        <v>0</v>
      </c>
    </row>
    <row r="140" spans="1:6" ht="15.75" thickBot="1" x14ac:dyDescent="0.3">
      <c r="A140" s="43" t="s">
        <v>360</v>
      </c>
      <c r="B140" s="52" t="s">
        <v>361</v>
      </c>
      <c r="C140" s="47" t="s">
        <v>14</v>
      </c>
      <c r="D140" s="48"/>
      <c r="E140" s="49">
        <v>0</v>
      </c>
      <c r="F140" s="48">
        <f t="shared" si="2"/>
        <v>0</v>
      </c>
    </row>
    <row r="141" spans="1:6" ht="15.75" thickBot="1" x14ac:dyDescent="0.3">
      <c r="A141" s="43" t="s">
        <v>362</v>
      </c>
      <c r="B141" s="52" t="s">
        <v>363</v>
      </c>
      <c r="C141" s="47" t="s">
        <v>14</v>
      </c>
      <c r="D141" s="48"/>
      <c r="E141" s="49">
        <v>0</v>
      </c>
      <c r="F141" s="48">
        <f t="shared" si="2"/>
        <v>0</v>
      </c>
    </row>
    <row r="142" spans="1:6" ht="15.75" thickBot="1" x14ac:dyDescent="0.3">
      <c r="A142" s="43" t="s">
        <v>364</v>
      </c>
      <c r="B142" s="52" t="s">
        <v>365</v>
      </c>
      <c r="C142" s="47" t="s">
        <v>14</v>
      </c>
      <c r="D142" s="48"/>
      <c r="E142" s="49">
        <v>0</v>
      </c>
      <c r="F142" s="48">
        <f t="shared" si="2"/>
        <v>0</v>
      </c>
    </row>
    <row r="143" spans="1:6" ht="15.75" thickBot="1" x14ac:dyDescent="0.3">
      <c r="A143" s="43" t="s">
        <v>366</v>
      </c>
      <c r="B143" s="52" t="s">
        <v>367</v>
      </c>
      <c r="C143" s="47" t="s">
        <v>14</v>
      </c>
      <c r="D143" s="48"/>
      <c r="E143" s="49">
        <v>0</v>
      </c>
      <c r="F143" s="48">
        <f t="shared" si="2"/>
        <v>0</v>
      </c>
    </row>
    <row r="144" spans="1:6" ht="15.75" thickBot="1" x14ac:dyDescent="0.3">
      <c r="A144" s="43" t="s">
        <v>368</v>
      </c>
      <c r="B144" s="52" t="s">
        <v>369</v>
      </c>
      <c r="C144" s="47" t="s">
        <v>14</v>
      </c>
      <c r="D144" s="48"/>
      <c r="E144" s="49">
        <v>0</v>
      </c>
      <c r="F144" s="48">
        <f t="shared" si="2"/>
        <v>0</v>
      </c>
    </row>
    <row r="145" spans="1:6" ht="15.75" thickBot="1" x14ac:dyDescent="0.3">
      <c r="A145" s="43" t="s">
        <v>370</v>
      </c>
      <c r="B145" s="52" t="s">
        <v>371</v>
      </c>
      <c r="C145" s="47" t="s">
        <v>14</v>
      </c>
      <c r="D145" s="48"/>
      <c r="E145" s="49">
        <v>0</v>
      </c>
      <c r="F145" s="48">
        <f t="shared" si="2"/>
        <v>0</v>
      </c>
    </row>
    <row r="146" spans="1:6" ht="15.75" thickBot="1" x14ac:dyDescent="0.3">
      <c r="A146" s="43" t="s">
        <v>372</v>
      </c>
      <c r="B146" s="52" t="s">
        <v>373</v>
      </c>
      <c r="C146" s="47" t="s">
        <v>14</v>
      </c>
      <c r="D146" s="48"/>
      <c r="E146" s="49">
        <v>0</v>
      </c>
      <c r="F146" s="48">
        <f t="shared" si="2"/>
        <v>0</v>
      </c>
    </row>
    <row r="147" spans="1:6" ht="15.75" thickBot="1" x14ac:dyDescent="0.3">
      <c r="A147" s="43" t="s">
        <v>374</v>
      </c>
      <c r="B147" s="52" t="s">
        <v>375</v>
      </c>
      <c r="C147" s="47" t="s">
        <v>14</v>
      </c>
      <c r="D147" s="48"/>
      <c r="E147" s="49">
        <v>0</v>
      </c>
      <c r="F147" s="48">
        <f t="shared" si="2"/>
        <v>0</v>
      </c>
    </row>
    <row r="148" spans="1:6" ht="15.75" thickBot="1" x14ac:dyDescent="0.3">
      <c r="A148" s="43" t="s">
        <v>376</v>
      </c>
      <c r="B148" s="52" t="s">
        <v>377</v>
      </c>
      <c r="C148" s="47" t="s">
        <v>14</v>
      </c>
      <c r="D148" s="48"/>
      <c r="E148" s="49">
        <v>0</v>
      </c>
      <c r="F148" s="48">
        <f t="shared" si="2"/>
        <v>0</v>
      </c>
    </row>
    <row r="149" spans="1:6" ht="15.75" thickBot="1" x14ac:dyDescent="0.3">
      <c r="A149" s="43" t="s">
        <v>378</v>
      </c>
      <c r="B149" s="52" t="s">
        <v>379</v>
      </c>
      <c r="C149" s="47" t="s">
        <v>14</v>
      </c>
      <c r="D149" s="48"/>
      <c r="E149" s="49">
        <v>40</v>
      </c>
      <c r="F149" s="48">
        <f t="shared" si="2"/>
        <v>0</v>
      </c>
    </row>
    <row r="150" spans="1:6" ht="15.75" thickBot="1" x14ac:dyDescent="0.3">
      <c r="A150" s="43" t="s">
        <v>380</v>
      </c>
      <c r="B150" s="52" t="s">
        <v>381</v>
      </c>
      <c r="C150" s="47" t="s">
        <v>14</v>
      </c>
      <c r="D150" s="48"/>
      <c r="E150" s="49">
        <v>5</v>
      </c>
      <c r="F150" s="48">
        <f t="shared" si="2"/>
        <v>0</v>
      </c>
    </row>
    <row r="151" spans="1:6" ht="15.75" thickBot="1" x14ac:dyDescent="0.3">
      <c r="A151" s="43" t="s">
        <v>382</v>
      </c>
      <c r="B151" s="52" t="s">
        <v>383</v>
      </c>
      <c r="C151" s="47" t="s">
        <v>14</v>
      </c>
      <c r="D151" s="48"/>
      <c r="E151" s="49">
        <v>5</v>
      </c>
      <c r="F151" s="48">
        <f t="shared" si="2"/>
        <v>0</v>
      </c>
    </row>
    <row r="152" spans="1:6" ht="15.75" thickBot="1" x14ac:dyDescent="0.3">
      <c r="A152" s="43" t="s">
        <v>66</v>
      </c>
      <c r="B152" s="52" t="s">
        <v>67</v>
      </c>
      <c r="C152" s="47" t="s">
        <v>14</v>
      </c>
      <c r="D152" s="48"/>
      <c r="E152" s="49">
        <v>868</v>
      </c>
      <c r="F152" s="48">
        <f t="shared" si="2"/>
        <v>0</v>
      </c>
    </row>
    <row r="153" spans="1:6" ht="15.75" thickBot="1" x14ac:dyDescent="0.3">
      <c r="A153" s="43" t="s">
        <v>384</v>
      </c>
      <c r="B153" s="52" t="s">
        <v>385</v>
      </c>
      <c r="C153" s="47" t="s">
        <v>14</v>
      </c>
      <c r="D153" s="48"/>
      <c r="E153" s="49">
        <v>1</v>
      </c>
      <c r="F153" s="48">
        <f t="shared" si="2"/>
        <v>0</v>
      </c>
    </row>
    <row r="154" spans="1:6" ht="15.75" thickBot="1" x14ac:dyDescent="0.3">
      <c r="A154" s="43" t="s">
        <v>29</v>
      </c>
      <c r="B154" s="52" t="s">
        <v>30</v>
      </c>
      <c r="C154" s="47" t="s">
        <v>14</v>
      </c>
      <c r="D154" s="48"/>
      <c r="E154" s="49">
        <v>1</v>
      </c>
      <c r="F154" s="48">
        <f t="shared" si="2"/>
        <v>0</v>
      </c>
    </row>
    <row r="155" spans="1:6" ht="15.75" thickBot="1" x14ac:dyDescent="0.3">
      <c r="A155" s="43" t="s">
        <v>386</v>
      </c>
      <c r="B155" s="52" t="s">
        <v>387</v>
      </c>
      <c r="C155" s="47" t="s">
        <v>14</v>
      </c>
      <c r="D155" s="48"/>
      <c r="E155" s="49">
        <v>1</v>
      </c>
      <c r="F155" s="48">
        <f t="shared" si="2"/>
        <v>0</v>
      </c>
    </row>
    <row r="156" spans="1:6" ht="15.75" thickBot="1" x14ac:dyDescent="0.3">
      <c r="A156" s="43" t="s">
        <v>110</v>
      </c>
      <c r="B156" s="52" t="s">
        <v>111</v>
      </c>
      <c r="C156" s="47" t="s">
        <v>14</v>
      </c>
      <c r="D156" s="48"/>
      <c r="E156" s="49">
        <v>1</v>
      </c>
      <c r="F156" s="48">
        <f t="shared" si="2"/>
        <v>0</v>
      </c>
    </row>
    <row r="157" spans="1:6" ht="15.75" thickBot="1" x14ac:dyDescent="0.3">
      <c r="A157" s="43" t="s">
        <v>388</v>
      </c>
      <c r="B157" s="52" t="s">
        <v>389</v>
      </c>
      <c r="C157" s="47" t="s">
        <v>14</v>
      </c>
      <c r="D157" s="48"/>
      <c r="E157" s="49">
        <v>0</v>
      </c>
      <c r="F157" s="48">
        <f t="shared" si="2"/>
        <v>0</v>
      </c>
    </row>
    <row r="158" spans="1:6" ht="15.75" thickBot="1" x14ac:dyDescent="0.3">
      <c r="A158" s="43" t="s">
        <v>390</v>
      </c>
      <c r="B158" s="52" t="s">
        <v>391</v>
      </c>
      <c r="C158" s="47" t="s">
        <v>14</v>
      </c>
      <c r="D158" s="48"/>
      <c r="E158" s="49">
        <v>868</v>
      </c>
      <c r="F158" s="48">
        <f t="shared" si="2"/>
        <v>0</v>
      </c>
    </row>
    <row r="159" spans="1:6" ht="15.75" thickBot="1" x14ac:dyDescent="0.3">
      <c r="A159" s="43" t="s">
        <v>392</v>
      </c>
      <c r="B159" s="52" t="s">
        <v>393</v>
      </c>
      <c r="C159" s="47" t="s">
        <v>26</v>
      </c>
      <c r="D159" s="48"/>
      <c r="E159" s="49">
        <v>0</v>
      </c>
      <c r="F159" s="48">
        <f t="shared" si="2"/>
        <v>0</v>
      </c>
    </row>
    <row r="160" spans="1:6" ht="15.75" thickBot="1" x14ac:dyDescent="0.3">
      <c r="A160" s="43" t="s">
        <v>394</v>
      </c>
      <c r="B160" s="52" t="s">
        <v>395</v>
      </c>
      <c r="C160" s="47" t="s">
        <v>14</v>
      </c>
      <c r="D160" s="48"/>
      <c r="E160" s="49">
        <v>1</v>
      </c>
      <c r="F160" s="48">
        <f t="shared" si="2"/>
        <v>0</v>
      </c>
    </row>
    <row r="161" spans="1:6" ht="15.75" thickBot="1" x14ac:dyDescent="0.3">
      <c r="A161" s="43" t="s">
        <v>396</v>
      </c>
      <c r="B161" s="52" t="s">
        <v>397</v>
      </c>
      <c r="C161" s="47" t="s">
        <v>14</v>
      </c>
      <c r="D161" s="48"/>
      <c r="E161" s="49">
        <v>1</v>
      </c>
      <c r="F161" s="48">
        <f t="shared" si="2"/>
        <v>0</v>
      </c>
    </row>
    <row r="162" spans="1:6" ht="15.75" thickBot="1" x14ac:dyDescent="0.3">
      <c r="A162" s="43" t="s">
        <v>398</v>
      </c>
      <c r="B162" s="52" t="s">
        <v>399</v>
      </c>
      <c r="C162" s="47" t="s">
        <v>14</v>
      </c>
      <c r="D162" s="48"/>
      <c r="E162" s="49">
        <v>1</v>
      </c>
      <c r="F162" s="48">
        <f t="shared" si="2"/>
        <v>0</v>
      </c>
    </row>
    <row r="163" spans="1:6" ht="15.75" thickBot="1" x14ac:dyDescent="0.3">
      <c r="A163" s="43" t="s">
        <v>400</v>
      </c>
      <c r="B163" s="52" t="s">
        <v>401</v>
      </c>
      <c r="C163" s="47" t="s">
        <v>14</v>
      </c>
      <c r="D163" s="48"/>
      <c r="E163" s="49">
        <v>1</v>
      </c>
      <c r="F163" s="48">
        <f t="shared" si="2"/>
        <v>0</v>
      </c>
    </row>
    <row r="164" spans="1:6" ht="15.75" thickBot="1" x14ac:dyDescent="0.3">
      <c r="A164" s="43" t="s">
        <v>402</v>
      </c>
      <c r="B164" s="52" t="s">
        <v>403</v>
      </c>
      <c r="C164" s="47" t="s">
        <v>14</v>
      </c>
      <c r="D164" s="48"/>
      <c r="E164" s="49">
        <v>1</v>
      </c>
      <c r="F164" s="48">
        <f t="shared" si="2"/>
        <v>0</v>
      </c>
    </row>
    <row r="165" spans="1:6" ht="15.75" thickBot="1" x14ac:dyDescent="0.3">
      <c r="A165" s="43" t="s">
        <v>404</v>
      </c>
      <c r="B165" s="52" t="s">
        <v>405</v>
      </c>
      <c r="C165" s="47" t="s">
        <v>14</v>
      </c>
      <c r="D165" s="48"/>
      <c r="E165" s="49">
        <v>1</v>
      </c>
      <c r="F165" s="48">
        <f t="shared" si="2"/>
        <v>0</v>
      </c>
    </row>
    <row r="166" spans="1:6" ht="15.75" thickBot="1" x14ac:dyDescent="0.3">
      <c r="A166" s="43" t="s">
        <v>406</v>
      </c>
      <c r="B166" s="52" t="s">
        <v>407</v>
      </c>
      <c r="C166" s="47" t="s">
        <v>14</v>
      </c>
      <c r="D166" s="48"/>
      <c r="E166" s="49">
        <v>1</v>
      </c>
      <c r="F166" s="48">
        <f t="shared" si="2"/>
        <v>0</v>
      </c>
    </row>
    <row r="167" spans="1:6" ht="15.75" thickBot="1" x14ac:dyDescent="0.3">
      <c r="A167" s="43" t="s">
        <v>408</v>
      </c>
      <c r="B167" s="52" t="s">
        <v>409</v>
      </c>
      <c r="C167" s="47" t="s">
        <v>14</v>
      </c>
      <c r="D167" s="48"/>
      <c r="E167" s="49">
        <v>1</v>
      </c>
      <c r="F167" s="48">
        <f t="shared" si="2"/>
        <v>0</v>
      </c>
    </row>
    <row r="168" spans="1:6" ht="15.75" thickBot="1" x14ac:dyDescent="0.3">
      <c r="A168" s="43" t="s">
        <v>410</v>
      </c>
      <c r="B168" s="52" t="s">
        <v>411</v>
      </c>
      <c r="C168" s="47" t="s">
        <v>14</v>
      </c>
      <c r="D168" s="48"/>
      <c r="E168" s="49">
        <v>1</v>
      </c>
      <c r="F168" s="48">
        <f t="shared" si="2"/>
        <v>0</v>
      </c>
    </row>
    <row r="169" spans="1:6" ht="15.75" thickBot="1" x14ac:dyDescent="0.3">
      <c r="A169" s="43" t="s">
        <v>412</v>
      </c>
      <c r="B169" s="52" t="s">
        <v>413</v>
      </c>
      <c r="C169" s="47" t="s">
        <v>14</v>
      </c>
      <c r="D169" s="48"/>
      <c r="E169" s="49">
        <v>1</v>
      </c>
      <c r="F169" s="48">
        <f t="shared" si="2"/>
        <v>0</v>
      </c>
    </row>
    <row r="170" spans="1:6" ht="15.75" thickBot="1" x14ac:dyDescent="0.3">
      <c r="A170" s="43" t="s">
        <v>414</v>
      </c>
      <c r="B170" s="52" t="s">
        <v>415</v>
      </c>
      <c r="C170" s="47" t="s">
        <v>14</v>
      </c>
      <c r="D170" s="48"/>
      <c r="E170" s="49">
        <v>1</v>
      </c>
      <c r="F170" s="48">
        <f t="shared" si="2"/>
        <v>0</v>
      </c>
    </row>
    <row r="171" spans="1:6" ht="15.75" thickBot="1" x14ac:dyDescent="0.3">
      <c r="A171" s="43" t="s">
        <v>60</v>
      </c>
      <c r="B171" s="52" t="s">
        <v>61</v>
      </c>
      <c r="C171" s="47" t="s">
        <v>14</v>
      </c>
      <c r="D171" s="48"/>
      <c r="E171" s="49">
        <v>1</v>
      </c>
      <c r="F171" s="48">
        <f t="shared" si="2"/>
        <v>0</v>
      </c>
    </row>
    <row r="172" spans="1:6" ht="15.75" thickBot="1" x14ac:dyDescent="0.3">
      <c r="A172" s="43" t="s">
        <v>416</v>
      </c>
      <c r="B172" s="52" t="s">
        <v>417</v>
      </c>
      <c r="C172" s="47" t="s">
        <v>14</v>
      </c>
      <c r="D172" s="48"/>
      <c r="E172" s="49">
        <v>1</v>
      </c>
      <c r="F172" s="48">
        <f t="shared" si="2"/>
        <v>0</v>
      </c>
    </row>
    <row r="173" spans="1:6" ht="15.75" thickBot="1" x14ac:dyDescent="0.3">
      <c r="A173" s="43" t="s">
        <v>418</v>
      </c>
      <c r="B173" s="52" t="s">
        <v>419</v>
      </c>
      <c r="C173" s="47" t="s">
        <v>14</v>
      </c>
      <c r="D173" s="48"/>
      <c r="E173" s="49">
        <v>1</v>
      </c>
      <c r="F173" s="48">
        <f t="shared" si="2"/>
        <v>0</v>
      </c>
    </row>
    <row r="174" spans="1:6" ht="15.75" thickBot="1" x14ac:dyDescent="0.3">
      <c r="A174" s="43" t="s">
        <v>420</v>
      </c>
      <c r="B174" s="52" t="s">
        <v>421</v>
      </c>
      <c r="C174" s="47" t="s">
        <v>14</v>
      </c>
      <c r="D174" s="48"/>
      <c r="E174" s="49">
        <v>1</v>
      </c>
      <c r="F174" s="48">
        <f t="shared" si="2"/>
        <v>0</v>
      </c>
    </row>
    <row r="175" spans="1:6" ht="15.75" thickBot="1" x14ac:dyDescent="0.3">
      <c r="A175" s="43" t="s">
        <v>96</v>
      </c>
      <c r="B175" s="52" t="s">
        <v>97</v>
      </c>
      <c r="C175" s="47" t="s">
        <v>14</v>
      </c>
      <c r="D175" s="48"/>
      <c r="E175" s="49">
        <v>1</v>
      </c>
      <c r="F175" s="48">
        <f t="shared" si="2"/>
        <v>0</v>
      </c>
    </row>
    <row r="176" spans="1:6" ht="15.75" thickBot="1" x14ac:dyDescent="0.3">
      <c r="A176" s="43" t="s">
        <v>422</v>
      </c>
      <c r="B176" s="52" t="s">
        <v>423</v>
      </c>
      <c r="C176" s="47" t="s">
        <v>14</v>
      </c>
      <c r="D176" s="48"/>
      <c r="E176" s="49">
        <v>1</v>
      </c>
      <c r="F176" s="48">
        <f t="shared" si="2"/>
        <v>0</v>
      </c>
    </row>
    <row r="177" spans="1:6" ht="15.75" thickBot="1" x14ac:dyDescent="0.3">
      <c r="A177" s="43" t="s">
        <v>424</v>
      </c>
      <c r="B177" s="52" t="s">
        <v>425</v>
      </c>
      <c r="C177" s="47" t="s">
        <v>14</v>
      </c>
      <c r="D177" s="48"/>
      <c r="E177" s="49">
        <v>1</v>
      </c>
      <c r="F177" s="48">
        <f t="shared" si="2"/>
        <v>0</v>
      </c>
    </row>
    <row r="178" spans="1:6" ht="15.75" thickBot="1" x14ac:dyDescent="0.3">
      <c r="A178" s="43" t="s">
        <v>426</v>
      </c>
      <c r="B178" s="52" t="s">
        <v>427</v>
      </c>
      <c r="C178" s="47" t="s">
        <v>14</v>
      </c>
      <c r="D178" s="48"/>
      <c r="E178" s="49">
        <v>1</v>
      </c>
      <c r="F178" s="48">
        <f t="shared" si="2"/>
        <v>0</v>
      </c>
    </row>
    <row r="179" spans="1:6" ht="15.75" thickBot="1" x14ac:dyDescent="0.3">
      <c r="A179" s="43" t="s">
        <v>428</v>
      </c>
      <c r="B179" s="52" t="s">
        <v>429</v>
      </c>
      <c r="C179" s="47" t="s">
        <v>14</v>
      </c>
      <c r="D179" s="48"/>
      <c r="E179" s="49">
        <v>1</v>
      </c>
      <c r="F179" s="48">
        <f t="shared" si="2"/>
        <v>0</v>
      </c>
    </row>
    <row r="180" spans="1:6" ht="15.75" thickBot="1" x14ac:dyDescent="0.3">
      <c r="A180" s="43" t="s">
        <v>430</v>
      </c>
      <c r="B180" s="52" t="s">
        <v>431</v>
      </c>
      <c r="C180" s="47" t="s">
        <v>14</v>
      </c>
      <c r="D180" s="48"/>
      <c r="E180" s="49">
        <v>1</v>
      </c>
      <c r="F180" s="48">
        <f t="shared" si="2"/>
        <v>0</v>
      </c>
    </row>
    <row r="181" spans="1:6" ht="15.75" thickBot="1" x14ac:dyDescent="0.3">
      <c r="A181" s="43" t="s">
        <v>432</v>
      </c>
      <c r="B181" s="52" t="s">
        <v>433</v>
      </c>
      <c r="C181" s="47" t="s">
        <v>14</v>
      </c>
      <c r="D181" s="48"/>
      <c r="E181" s="49">
        <v>1</v>
      </c>
      <c r="F181" s="48">
        <f t="shared" si="2"/>
        <v>0</v>
      </c>
    </row>
    <row r="182" spans="1:6" ht="15.75" thickBot="1" x14ac:dyDescent="0.3">
      <c r="A182" s="43" t="s">
        <v>434</v>
      </c>
      <c r="B182" s="52" t="s">
        <v>435</v>
      </c>
      <c r="C182" s="47" t="s">
        <v>14</v>
      </c>
      <c r="D182" s="48"/>
      <c r="E182" s="49">
        <v>1</v>
      </c>
      <c r="F182" s="48">
        <f t="shared" si="2"/>
        <v>0</v>
      </c>
    </row>
    <row r="183" spans="1:6" ht="15.75" thickBot="1" x14ac:dyDescent="0.3">
      <c r="A183" s="43" t="s">
        <v>436</v>
      </c>
      <c r="B183" s="52" t="s">
        <v>437</v>
      </c>
      <c r="C183" s="47" t="s">
        <v>14</v>
      </c>
      <c r="D183" s="48"/>
      <c r="E183" s="49">
        <v>1</v>
      </c>
      <c r="F183" s="48">
        <f t="shared" si="2"/>
        <v>0</v>
      </c>
    </row>
    <row r="184" spans="1:6" ht="15.75" thickBot="1" x14ac:dyDescent="0.3">
      <c r="A184" s="43" t="s">
        <v>438</v>
      </c>
      <c r="B184" s="52" t="s">
        <v>439</v>
      </c>
      <c r="C184" s="47" t="s">
        <v>14</v>
      </c>
      <c r="D184" s="48"/>
      <c r="E184" s="49">
        <v>1</v>
      </c>
      <c r="F184" s="48">
        <f t="shared" si="2"/>
        <v>0</v>
      </c>
    </row>
    <row r="185" spans="1:6" ht="15.75" thickBot="1" x14ac:dyDescent="0.3">
      <c r="A185" s="43" t="s">
        <v>440</v>
      </c>
      <c r="B185" s="52" t="s">
        <v>441</v>
      </c>
      <c r="C185" s="47" t="s">
        <v>14</v>
      </c>
      <c r="D185" s="48"/>
      <c r="E185" s="49">
        <v>1</v>
      </c>
      <c r="F185" s="48">
        <f t="shared" si="2"/>
        <v>0</v>
      </c>
    </row>
    <row r="186" spans="1:6" ht="15.75" thickBot="1" x14ac:dyDescent="0.3">
      <c r="A186" s="43" t="s">
        <v>442</v>
      </c>
      <c r="B186" s="52" t="s">
        <v>443</v>
      </c>
      <c r="C186" s="47" t="s">
        <v>14</v>
      </c>
      <c r="D186" s="48"/>
      <c r="E186" s="49">
        <v>1</v>
      </c>
      <c r="F186" s="48">
        <f t="shared" si="2"/>
        <v>0</v>
      </c>
    </row>
    <row r="187" spans="1:6" ht="15.75" thickBot="1" x14ac:dyDescent="0.3">
      <c r="A187" s="43" t="s">
        <v>444</v>
      </c>
      <c r="B187" s="52" t="s">
        <v>445</v>
      </c>
      <c r="C187" s="47" t="s">
        <v>14</v>
      </c>
      <c r="D187" s="48"/>
      <c r="E187" s="49">
        <v>1</v>
      </c>
      <c r="F187" s="48">
        <f t="shared" si="2"/>
        <v>0</v>
      </c>
    </row>
    <row r="188" spans="1:6" ht="15.75" thickBot="1" x14ac:dyDescent="0.3">
      <c r="A188" s="43" t="s">
        <v>446</v>
      </c>
      <c r="B188" s="52" t="s">
        <v>447</v>
      </c>
      <c r="C188" s="47" t="s">
        <v>14</v>
      </c>
      <c r="D188" s="48"/>
      <c r="E188" s="49">
        <v>1</v>
      </c>
      <c r="F188" s="48">
        <f t="shared" si="2"/>
        <v>0</v>
      </c>
    </row>
    <row r="189" spans="1:6" ht="15.75" thickBot="1" x14ac:dyDescent="0.3">
      <c r="A189" s="43" t="s">
        <v>448</v>
      </c>
      <c r="B189" s="52" t="s">
        <v>449</v>
      </c>
      <c r="C189" s="47" t="s">
        <v>14</v>
      </c>
      <c r="D189" s="48"/>
      <c r="E189" s="49">
        <v>1</v>
      </c>
      <c r="F189" s="48">
        <f t="shared" si="2"/>
        <v>0</v>
      </c>
    </row>
    <row r="190" spans="1:6" ht="15.75" thickBot="1" x14ac:dyDescent="0.3">
      <c r="A190" s="43" t="s">
        <v>450</v>
      </c>
      <c r="B190" s="52" t="s">
        <v>451</v>
      </c>
      <c r="C190" s="47" t="s">
        <v>14</v>
      </c>
      <c r="D190" s="48"/>
      <c r="E190" s="49">
        <v>1</v>
      </c>
      <c r="F190" s="48">
        <f t="shared" si="2"/>
        <v>0</v>
      </c>
    </row>
    <row r="191" spans="1:6" ht="15.75" thickBot="1" x14ac:dyDescent="0.3">
      <c r="A191" s="43" t="s">
        <v>452</v>
      </c>
      <c r="B191" s="52" t="s">
        <v>453</v>
      </c>
      <c r="C191" s="47" t="s">
        <v>14</v>
      </c>
      <c r="D191" s="48"/>
      <c r="E191" s="49">
        <v>1</v>
      </c>
      <c r="F191" s="48">
        <f t="shared" si="2"/>
        <v>0</v>
      </c>
    </row>
    <row r="192" spans="1:6" ht="15.75" thickBot="1" x14ac:dyDescent="0.3">
      <c r="A192" s="43" t="s">
        <v>454</v>
      </c>
      <c r="B192" s="52" t="s">
        <v>455</v>
      </c>
      <c r="C192" s="47" t="s">
        <v>14</v>
      </c>
      <c r="D192" s="48"/>
      <c r="E192" s="49">
        <v>1</v>
      </c>
      <c r="F192" s="48">
        <f t="shared" si="2"/>
        <v>0</v>
      </c>
    </row>
    <row r="193" spans="1:6" ht="15.75" thickBot="1" x14ac:dyDescent="0.3">
      <c r="A193" s="43" t="s">
        <v>456</v>
      </c>
      <c r="B193" s="52" t="s">
        <v>457</v>
      </c>
      <c r="C193" s="47" t="s">
        <v>14</v>
      </c>
      <c r="D193" s="48"/>
      <c r="E193" s="49">
        <v>1</v>
      </c>
      <c r="F193" s="48">
        <f t="shared" si="2"/>
        <v>0</v>
      </c>
    </row>
    <row r="194" spans="1:6" ht="15.75" thickBot="1" x14ac:dyDescent="0.3">
      <c r="A194" s="43" t="s">
        <v>458</v>
      </c>
      <c r="B194" s="52" t="s">
        <v>459</v>
      </c>
      <c r="C194" s="47" t="s">
        <v>14</v>
      </c>
      <c r="D194" s="48"/>
      <c r="E194" s="49">
        <v>1</v>
      </c>
      <c r="F194" s="48">
        <f t="shared" si="2"/>
        <v>0</v>
      </c>
    </row>
    <row r="195" spans="1:6" ht="15.75" thickBot="1" x14ac:dyDescent="0.3">
      <c r="A195" s="43" t="s">
        <v>460</v>
      </c>
      <c r="B195" s="52" t="s">
        <v>461</v>
      </c>
      <c r="C195" s="47" t="s">
        <v>14</v>
      </c>
      <c r="D195" s="48"/>
      <c r="E195" s="49">
        <v>1</v>
      </c>
      <c r="F195" s="48">
        <f t="shared" si="2"/>
        <v>0</v>
      </c>
    </row>
    <row r="196" spans="1:6" ht="15.75" thickBot="1" x14ac:dyDescent="0.3">
      <c r="A196" s="43" t="s">
        <v>462</v>
      </c>
      <c r="B196" s="52" t="s">
        <v>463</v>
      </c>
      <c r="C196" s="47" t="s">
        <v>14</v>
      </c>
      <c r="D196" s="48"/>
      <c r="E196" s="49">
        <v>1</v>
      </c>
      <c r="F196" s="48">
        <f t="shared" si="2"/>
        <v>0</v>
      </c>
    </row>
    <row r="197" spans="1:6" ht="15.75" thickBot="1" x14ac:dyDescent="0.3">
      <c r="A197" s="43" t="s">
        <v>464</v>
      </c>
      <c r="B197" s="52" t="s">
        <v>465</v>
      </c>
      <c r="C197" s="47" t="s">
        <v>14</v>
      </c>
      <c r="D197" s="48"/>
      <c r="E197" s="49">
        <v>1</v>
      </c>
      <c r="F197" s="48">
        <f t="shared" si="2"/>
        <v>0</v>
      </c>
    </row>
    <row r="198" spans="1:6" ht="15.75" thickBot="1" x14ac:dyDescent="0.3">
      <c r="A198" s="43" t="s">
        <v>466</v>
      </c>
      <c r="B198" s="52" t="s">
        <v>467</v>
      </c>
      <c r="C198" s="47" t="s">
        <v>14</v>
      </c>
      <c r="D198" s="48"/>
      <c r="E198" s="49">
        <v>1</v>
      </c>
      <c r="F198" s="48">
        <f t="shared" ref="F198:F261" si="3">E198*D198</f>
        <v>0</v>
      </c>
    </row>
    <row r="199" spans="1:6" ht="15.75" thickBot="1" x14ac:dyDescent="0.3">
      <c r="A199" s="43" t="s">
        <v>468</v>
      </c>
      <c r="B199" s="52" t="s">
        <v>469</v>
      </c>
      <c r="C199" s="47" t="s">
        <v>14</v>
      </c>
      <c r="D199" s="48"/>
      <c r="E199" s="49">
        <v>1</v>
      </c>
      <c r="F199" s="48">
        <f t="shared" si="3"/>
        <v>0</v>
      </c>
    </row>
    <row r="200" spans="1:6" ht="15.75" thickBot="1" x14ac:dyDescent="0.3">
      <c r="A200" s="43" t="s">
        <v>470</v>
      </c>
      <c r="B200" s="52" t="s">
        <v>471</v>
      </c>
      <c r="C200" s="47" t="s">
        <v>14</v>
      </c>
      <c r="D200" s="48"/>
      <c r="E200" s="49">
        <v>1</v>
      </c>
      <c r="F200" s="48">
        <f t="shared" si="3"/>
        <v>0</v>
      </c>
    </row>
    <row r="201" spans="1:6" ht="15.75" thickBot="1" x14ac:dyDescent="0.3">
      <c r="A201" s="43" t="s">
        <v>472</v>
      </c>
      <c r="B201" s="52" t="s">
        <v>473</v>
      </c>
      <c r="C201" s="47" t="s">
        <v>14</v>
      </c>
      <c r="D201" s="48"/>
      <c r="E201" s="49">
        <v>1</v>
      </c>
      <c r="F201" s="48">
        <f t="shared" si="3"/>
        <v>0</v>
      </c>
    </row>
    <row r="202" spans="1:6" ht="15.75" thickBot="1" x14ac:dyDescent="0.3">
      <c r="A202" s="43" t="s">
        <v>474</v>
      </c>
      <c r="B202" s="52" t="s">
        <v>475</v>
      </c>
      <c r="C202" s="47" t="s">
        <v>14</v>
      </c>
      <c r="D202" s="48"/>
      <c r="E202" s="49">
        <v>1</v>
      </c>
      <c r="F202" s="48">
        <f t="shared" si="3"/>
        <v>0</v>
      </c>
    </row>
    <row r="203" spans="1:6" ht="15.75" thickBot="1" x14ac:dyDescent="0.3">
      <c r="A203" s="43" t="s">
        <v>476</v>
      </c>
      <c r="B203" s="52" t="s">
        <v>477</v>
      </c>
      <c r="C203" s="47" t="s">
        <v>14</v>
      </c>
      <c r="D203" s="48"/>
      <c r="E203" s="49">
        <v>1</v>
      </c>
      <c r="F203" s="48">
        <f t="shared" si="3"/>
        <v>0</v>
      </c>
    </row>
    <row r="204" spans="1:6" ht="15.75" thickBot="1" x14ac:dyDescent="0.3">
      <c r="A204" s="43" t="s">
        <v>478</v>
      </c>
      <c r="B204" s="52" t="s">
        <v>479</v>
      </c>
      <c r="C204" s="47" t="s">
        <v>14</v>
      </c>
      <c r="D204" s="48"/>
      <c r="E204" s="49">
        <v>1</v>
      </c>
      <c r="F204" s="48">
        <f t="shared" si="3"/>
        <v>0</v>
      </c>
    </row>
    <row r="205" spans="1:6" ht="15.75" thickBot="1" x14ac:dyDescent="0.3">
      <c r="A205" s="43" t="s">
        <v>480</v>
      </c>
      <c r="B205" s="52" t="s">
        <v>481</v>
      </c>
      <c r="C205" s="47" t="s">
        <v>14</v>
      </c>
      <c r="D205" s="48"/>
      <c r="E205" s="49">
        <v>1</v>
      </c>
      <c r="F205" s="48">
        <f t="shared" si="3"/>
        <v>0</v>
      </c>
    </row>
    <row r="206" spans="1:6" ht="15.75" thickBot="1" x14ac:dyDescent="0.3">
      <c r="A206" s="43" t="s">
        <v>482</v>
      </c>
      <c r="B206" s="52" t="s">
        <v>483</v>
      </c>
      <c r="C206" s="47" t="s">
        <v>14</v>
      </c>
      <c r="D206" s="48"/>
      <c r="E206" s="49">
        <v>1</v>
      </c>
      <c r="F206" s="48">
        <f t="shared" si="3"/>
        <v>0</v>
      </c>
    </row>
    <row r="207" spans="1:6" ht="15.75" thickBot="1" x14ac:dyDescent="0.3">
      <c r="A207" s="43" t="s">
        <v>484</v>
      </c>
      <c r="B207" s="52" t="s">
        <v>485</v>
      </c>
      <c r="C207" s="47" t="s">
        <v>14</v>
      </c>
      <c r="D207" s="48"/>
      <c r="E207" s="49">
        <v>1</v>
      </c>
      <c r="F207" s="48">
        <f t="shared" si="3"/>
        <v>0</v>
      </c>
    </row>
    <row r="208" spans="1:6" ht="15.75" thickBot="1" x14ac:dyDescent="0.3">
      <c r="A208" s="43" t="s">
        <v>486</v>
      </c>
      <c r="B208" s="52" t="s">
        <v>487</v>
      </c>
      <c r="C208" s="47" t="s">
        <v>14</v>
      </c>
      <c r="D208" s="48"/>
      <c r="E208" s="49">
        <v>1</v>
      </c>
      <c r="F208" s="48">
        <f t="shared" si="3"/>
        <v>0</v>
      </c>
    </row>
    <row r="209" spans="1:6" ht="15.75" thickBot="1" x14ac:dyDescent="0.3">
      <c r="A209" s="43" t="s">
        <v>488</v>
      </c>
      <c r="B209" s="52" t="s">
        <v>489</v>
      </c>
      <c r="C209" s="47" t="s">
        <v>14</v>
      </c>
      <c r="D209" s="48"/>
      <c r="E209" s="49">
        <v>1</v>
      </c>
      <c r="F209" s="48">
        <f t="shared" si="3"/>
        <v>0</v>
      </c>
    </row>
    <row r="210" spans="1:6" ht="15.75" thickBot="1" x14ac:dyDescent="0.3">
      <c r="A210" s="43" t="s">
        <v>490</v>
      </c>
      <c r="B210" s="52" t="s">
        <v>491</v>
      </c>
      <c r="C210" s="47" t="s">
        <v>23</v>
      </c>
      <c r="D210" s="48"/>
      <c r="E210" s="49">
        <v>27</v>
      </c>
      <c r="F210" s="48">
        <f t="shared" si="3"/>
        <v>0</v>
      </c>
    </row>
    <row r="211" spans="1:6" ht="15.75" thickBot="1" x14ac:dyDescent="0.3">
      <c r="A211" s="43" t="s">
        <v>492</v>
      </c>
      <c r="B211" s="52" t="s">
        <v>493</v>
      </c>
      <c r="C211" s="47" t="s">
        <v>23</v>
      </c>
      <c r="D211" s="48"/>
      <c r="E211" s="49">
        <v>5</v>
      </c>
      <c r="F211" s="48">
        <f t="shared" si="3"/>
        <v>0</v>
      </c>
    </row>
    <row r="212" spans="1:6" ht="15.75" thickBot="1" x14ac:dyDescent="0.3">
      <c r="A212" s="43" t="s">
        <v>494</v>
      </c>
      <c r="B212" s="52" t="s">
        <v>495</v>
      </c>
      <c r="C212" s="47" t="s">
        <v>23</v>
      </c>
      <c r="D212" s="48"/>
      <c r="E212" s="49">
        <v>5</v>
      </c>
      <c r="F212" s="48">
        <f t="shared" si="3"/>
        <v>0</v>
      </c>
    </row>
    <row r="213" spans="1:6" ht="15.75" thickBot="1" x14ac:dyDescent="0.3">
      <c r="A213" s="43" t="s">
        <v>496</v>
      </c>
      <c r="B213" s="52" t="s">
        <v>497</v>
      </c>
      <c r="C213" s="47" t="s">
        <v>23</v>
      </c>
      <c r="D213" s="48"/>
      <c r="E213" s="49">
        <v>5</v>
      </c>
      <c r="F213" s="48">
        <f t="shared" si="3"/>
        <v>0</v>
      </c>
    </row>
    <row r="214" spans="1:6" ht="15.75" thickBot="1" x14ac:dyDescent="0.3">
      <c r="A214" s="43" t="s">
        <v>498</v>
      </c>
      <c r="B214" s="52" t="s">
        <v>499</v>
      </c>
      <c r="C214" s="47" t="s">
        <v>14</v>
      </c>
      <c r="D214" s="48"/>
      <c r="E214" s="49">
        <v>1</v>
      </c>
      <c r="F214" s="48">
        <f t="shared" si="3"/>
        <v>0</v>
      </c>
    </row>
    <row r="215" spans="1:6" ht="15.75" thickBot="1" x14ac:dyDescent="0.3">
      <c r="A215" s="43" t="s">
        <v>500</v>
      </c>
      <c r="B215" s="52" t="s">
        <v>501</v>
      </c>
      <c r="C215" s="47" t="s">
        <v>14</v>
      </c>
      <c r="D215" s="48"/>
      <c r="E215" s="49">
        <v>1</v>
      </c>
      <c r="F215" s="48">
        <f t="shared" si="3"/>
        <v>0</v>
      </c>
    </row>
    <row r="216" spans="1:6" ht="15.75" thickBot="1" x14ac:dyDescent="0.3">
      <c r="A216" s="43" t="s">
        <v>502</v>
      </c>
      <c r="B216" s="52" t="s">
        <v>503</v>
      </c>
      <c r="C216" s="47" t="s">
        <v>14</v>
      </c>
      <c r="D216" s="48"/>
      <c r="E216" s="49">
        <v>1</v>
      </c>
      <c r="F216" s="48">
        <f t="shared" si="3"/>
        <v>0</v>
      </c>
    </row>
    <row r="217" spans="1:6" ht="15.75" thickBot="1" x14ac:dyDescent="0.3">
      <c r="A217" s="43" t="s">
        <v>504</v>
      </c>
      <c r="B217" s="52" t="s">
        <v>505</v>
      </c>
      <c r="C217" s="47" t="s">
        <v>14</v>
      </c>
      <c r="D217" s="48"/>
      <c r="E217" s="49">
        <v>1</v>
      </c>
      <c r="F217" s="48">
        <f t="shared" si="3"/>
        <v>0</v>
      </c>
    </row>
    <row r="218" spans="1:6" ht="15.75" thickBot="1" x14ac:dyDescent="0.3">
      <c r="A218" s="43" t="s">
        <v>506</v>
      </c>
      <c r="B218" s="52" t="s">
        <v>507</v>
      </c>
      <c r="C218" s="47" t="s">
        <v>14</v>
      </c>
      <c r="D218" s="48"/>
      <c r="E218" s="49">
        <v>1</v>
      </c>
      <c r="F218" s="48">
        <f t="shared" si="3"/>
        <v>0</v>
      </c>
    </row>
    <row r="219" spans="1:6" ht="15.75" thickBot="1" x14ac:dyDescent="0.3">
      <c r="A219" s="43" t="s">
        <v>508</v>
      </c>
      <c r="B219" s="52" t="s">
        <v>509</v>
      </c>
      <c r="C219" s="47" t="s">
        <v>14</v>
      </c>
      <c r="D219" s="48"/>
      <c r="E219" s="49">
        <v>1</v>
      </c>
      <c r="F219" s="48">
        <f t="shared" si="3"/>
        <v>0</v>
      </c>
    </row>
    <row r="220" spans="1:6" ht="15.75" thickBot="1" x14ac:dyDescent="0.3">
      <c r="A220" s="43" t="s">
        <v>510</v>
      </c>
      <c r="B220" s="52" t="s">
        <v>511</v>
      </c>
      <c r="C220" s="47" t="s">
        <v>14</v>
      </c>
      <c r="D220" s="48"/>
      <c r="E220" s="49">
        <v>1</v>
      </c>
      <c r="F220" s="48">
        <f t="shared" si="3"/>
        <v>0</v>
      </c>
    </row>
    <row r="221" spans="1:6" ht="15.75" thickBot="1" x14ac:dyDescent="0.3">
      <c r="A221" s="43" t="s">
        <v>512</v>
      </c>
      <c r="B221" s="52" t="s">
        <v>513</v>
      </c>
      <c r="C221" s="47" t="s">
        <v>14</v>
      </c>
      <c r="D221" s="48"/>
      <c r="E221" s="49">
        <v>1</v>
      </c>
      <c r="F221" s="48">
        <f t="shared" si="3"/>
        <v>0</v>
      </c>
    </row>
    <row r="222" spans="1:6" ht="15.75" thickBot="1" x14ac:dyDescent="0.3">
      <c r="A222" s="43" t="s">
        <v>514</v>
      </c>
      <c r="B222" s="52" t="s">
        <v>515</v>
      </c>
      <c r="C222" s="47" t="s">
        <v>14</v>
      </c>
      <c r="D222" s="48"/>
      <c r="E222" s="49">
        <v>1</v>
      </c>
      <c r="F222" s="48">
        <f t="shared" si="3"/>
        <v>0</v>
      </c>
    </row>
    <row r="223" spans="1:6" ht="15.75" thickBot="1" x14ac:dyDescent="0.3">
      <c r="A223" s="43" t="s">
        <v>516</v>
      </c>
      <c r="B223" s="52" t="s">
        <v>517</v>
      </c>
      <c r="C223" s="47" t="s">
        <v>14</v>
      </c>
      <c r="D223" s="48"/>
      <c r="E223" s="49">
        <v>1</v>
      </c>
      <c r="F223" s="48">
        <f t="shared" si="3"/>
        <v>0</v>
      </c>
    </row>
    <row r="224" spans="1:6" ht="15.75" thickBot="1" x14ac:dyDescent="0.3">
      <c r="A224" s="43" t="s">
        <v>76</v>
      </c>
      <c r="B224" s="52" t="s">
        <v>77</v>
      </c>
      <c r="C224" s="47" t="s">
        <v>14</v>
      </c>
      <c r="D224" s="48"/>
      <c r="E224" s="49">
        <v>4</v>
      </c>
      <c r="F224" s="48">
        <f t="shared" si="3"/>
        <v>0</v>
      </c>
    </row>
    <row r="225" spans="1:6" ht="15.75" thickBot="1" x14ac:dyDescent="0.3">
      <c r="A225" s="43" t="s">
        <v>518</v>
      </c>
      <c r="B225" s="52" t="s">
        <v>519</v>
      </c>
      <c r="C225" s="47" t="s">
        <v>14</v>
      </c>
      <c r="D225" s="48"/>
      <c r="E225" s="49">
        <v>1</v>
      </c>
      <c r="F225" s="48">
        <f t="shared" si="3"/>
        <v>0</v>
      </c>
    </row>
    <row r="226" spans="1:6" ht="15.75" thickBot="1" x14ac:dyDescent="0.3">
      <c r="A226" s="43" t="s">
        <v>520</v>
      </c>
      <c r="B226" s="52" t="s">
        <v>521</v>
      </c>
      <c r="C226" s="47" t="s">
        <v>14</v>
      </c>
      <c r="D226" s="48"/>
      <c r="E226" s="49">
        <v>1</v>
      </c>
      <c r="F226" s="48">
        <f t="shared" si="3"/>
        <v>0</v>
      </c>
    </row>
    <row r="227" spans="1:6" ht="15.75" thickBot="1" x14ac:dyDescent="0.3">
      <c r="A227" s="43" t="s">
        <v>522</v>
      </c>
      <c r="B227" s="52" t="s">
        <v>523</v>
      </c>
      <c r="C227" s="47" t="s">
        <v>14</v>
      </c>
      <c r="D227" s="48"/>
      <c r="E227" s="49">
        <v>1</v>
      </c>
      <c r="F227" s="48">
        <f t="shared" si="3"/>
        <v>0</v>
      </c>
    </row>
    <row r="228" spans="1:6" ht="15.75" thickBot="1" x14ac:dyDescent="0.3">
      <c r="A228" s="43" t="s">
        <v>524</v>
      </c>
      <c r="B228" s="52" t="s">
        <v>525</v>
      </c>
      <c r="C228" s="47" t="s">
        <v>14</v>
      </c>
      <c r="D228" s="48"/>
      <c r="E228" s="49">
        <v>1</v>
      </c>
      <c r="F228" s="48">
        <f t="shared" si="3"/>
        <v>0</v>
      </c>
    </row>
    <row r="229" spans="1:6" ht="15.75" thickBot="1" x14ac:dyDescent="0.3">
      <c r="A229" s="43" t="s">
        <v>526</v>
      </c>
      <c r="B229" s="52" t="s">
        <v>527</v>
      </c>
      <c r="C229" s="47" t="s">
        <v>14</v>
      </c>
      <c r="D229" s="48"/>
      <c r="E229" s="49">
        <v>1</v>
      </c>
      <c r="F229" s="48">
        <f t="shared" si="3"/>
        <v>0</v>
      </c>
    </row>
    <row r="230" spans="1:6" ht="15.75" thickBot="1" x14ac:dyDescent="0.3">
      <c r="A230" s="43" t="s">
        <v>528</v>
      </c>
      <c r="B230" s="52" t="s">
        <v>529</v>
      </c>
      <c r="C230" s="47" t="s">
        <v>14</v>
      </c>
      <c r="D230" s="48"/>
      <c r="E230" s="49">
        <v>5</v>
      </c>
      <c r="F230" s="48">
        <f t="shared" si="3"/>
        <v>0</v>
      </c>
    </row>
    <row r="231" spans="1:6" ht="15.75" thickBot="1" x14ac:dyDescent="0.3">
      <c r="A231" s="43" t="s">
        <v>44</v>
      </c>
      <c r="B231" s="52" t="s">
        <v>45</v>
      </c>
      <c r="C231" s="47" t="s">
        <v>14</v>
      </c>
      <c r="D231" s="48"/>
      <c r="E231" s="49">
        <v>10</v>
      </c>
      <c r="F231" s="48">
        <f t="shared" si="3"/>
        <v>0</v>
      </c>
    </row>
    <row r="232" spans="1:6" ht="15.75" thickBot="1" x14ac:dyDescent="0.3">
      <c r="A232" s="43" t="s">
        <v>530</v>
      </c>
      <c r="B232" s="52" t="s">
        <v>531</v>
      </c>
      <c r="C232" s="47" t="s">
        <v>14</v>
      </c>
      <c r="D232" s="48"/>
      <c r="E232" s="49">
        <v>1</v>
      </c>
      <c r="F232" s="48">
        <f t="shared" si="3"/>
        <v>0</v>
      </c>
    </row>
    <row r="233" spans="1:6" ht="15.75" thickBot="1" x14ac:dyDescent="0.3">
      <c r="A233" s="43" t="s">
        <v>58</v>
      </c>
      <c r="B233" s="52" t="s">
        <v>59</v>
      </c>
      <c r="C233" s="47" t="s">
        <v>14</v>
      </c>
      <c r="D233" s="48"/>
      <c r="E233" s="49">
        <v>1</v>
      </c>
      <c r="F233" s="48">
        <f t="shared" si="3"/>
        <v>0</v>
      </c>
    </row>
    <row r="234" spans="1:6" ht="15.75" thickBot="1" x14ac:dyDescent="0.3">
      <c r="A234" s="43" t="s">
        <v>56</v>
      </c>
      <c r="B234" s="52" t="s">
        <v>57</v>
      </c>
      <c r="C234" s="47" t="s">
        <v>14</v>
      </c>
      <c r="D234" s="48"/>
      <c r="E234" s="49">
        <v>1</v>
      </c>
      <c r="F234" s="48">
        <f t="shared" si="3"/>
        <v>0</v>
      </c>
    </row>
    <row r="235" spans="1:6" ht="15.75" thickBot="1" x14ac:dyDescent="0.3">
      <c r="A235" s="43" t="s">
        <v>532</v>
      </c>
      <c r="B235" s="52" t="s">
        <v>533</v>
      </c>
      <c r="C235" s="47" t="s">
        <v>14</v>
      </c>
      <c r="D235" s="48"/>
      <c r="E235" s="49">
        <v>1</v>
      </c>
      <c r="F235" s="48">
        <f t="shared" si="3"/>
        <v>0</v>
      </c>
    </row>
    <row r="236" spans="1:6" ht="15.75" thickBot="1" x14ac:dyDescent="0.3">
      <c r="A236" s="43" t="s">
        <v>534</v>
      </c>
      <c r="B236" s="52" t="s">
        <v>535</v>
      </c>
      <c r="C236" s="47" t="s">
        <v>14</v>
      </c>
      <c r="D236" s="48"/>
      <c r="E236" s="49">
        <v>1</v>
      </c>
      <c r="F236" s="48">
        <f t="shared" si="3"/>
        <v>0</v>
      </c>
    </row>
    <row r="237" spans="1:6" ht="15.75" thickBot="1" x14ac:dyDescent="0.3">
      <c r="A237" s="43" t="s">
        <v>536</v>
      </c>
      <c r="B237" s="52" t="s">
        <v>537</v>
      </c>
      <c r="C237" s="47" t="s">
        <v>14</v>
      </c>
      <c r="D237" s="48"/>
      <c r="E237" s="49">
        <v>1</v>
      </c>
      <c r="F237" s="48">
        <f t="shared" si="3"/>
        <v>0</v>
      </c>
    </row>
    <row r="238" spans="1:6" ht="15.75" thickBot="1" x14ac:dyDescent="0.3">
      <c r="A238" s="43" t="s">
        <v>538</v>
      </c>
      <c r="B238" s="52" t="s">
        <v>539</v>
      </c>
      <c r="C238" s="47" t="s">
        <v>14</v>
      </c>
      <c r="D238" s="48"/>
      <c r="E238" s="49">
        <v>1</v>
      </c>
      <c r="F238" s="48">
        <f t="shared" si="3"/>
        <v>0</v>
      </c>
    </row>
    <row r="239" spans="1:6" ht="15.75" thickBot="1" x14ac:dyDescent="0.3">
      <c r="A239" s="43" t="s">
        <v>540</v>
      </c>
      <c r="B239" s="52" t="s">
        <v>541</v>
      </c>
      <c r="C239" s="47" t="s">
        <v>14</v>
      </c>
      <c r="D239" s="48"/>
      <c r="E239" s="49">
        <v>1</v>
      </c>
      <c r="F239" s="48">
        <f t="shared" si="3"/>
        <v>0</v>
      </c>
    </row>
    <row r="240" spans="1:6" ht="15.75" thickBot="1" x14ac:dyDescent="0.3">
      <c r="A240" s="43" t="s">
        <v>542</v>
      </c>
      <c r="B240" s="52" t="s">
        <v>543</v>
      </c>
      <c r="C240" s="47" t="s">
        <v>14</v>
      </c>
      <c r="D240" s="48"/>
      <c r="E240" s="49">
        <v>1</v>
      </c>
      <c r="F240" s="48">
        <f t="shared" si="3"/>
        <v>0</v>
      </c>
    </row>
    <row r="241" spans="1:6" ht="15.75" thickBot="1" x14ac:dyDescent="0.3">
      <c r="A241" s="43" t="s">
        <v>544</v>
      </c>
      <c r="B241" s="52" t="s">
        <v>545</v>
      </c>
      <c r="C241" s="47" t="s">
        <v>14</v>
      </c>
      <c r="D241" s="48"/>
      <c r="E241" s="49">
        <v>1</v>
      </c>
      <c r="F241" s="48">
        <f t="shared" si="3"/>
        <v>0</v>
      </c>
    </row>
    <row r="242" spans="1:6" ht="15.75" thickBot="1" x14ac:dyDescent="0.3">
      <c r="A242" s="43" t="s">
        <v>546</v>
      </c>
      <c r="B242" s="52" t="s">
        <v>547</v>
      </c>
      <c r="C242" s="47" t="s">
        <v>14</v>
      </c>
      <c r="D242" s="48"/>
      <c r="E242" s="49">
        <v>1</v>
      </c>
      <c r="F242" s="48">
        <f t="shared" si="3"/>
        <v>0</v>
      </c>
    </row>
    <row r="243" spans="1:6" ht="15.75" thickBot="1" x14ac:dyDescent="0.3">
      <c r="A243" s="43" t="s">
        <v>548</v>
      </c>
      <c r="B243" s="52" t="s">
        <v>549</v>
      </c>
      <c r="C243" s="47" t="s">
        <v>14</v>
      </c>
      <c r="D243" s="48"/>
      <c r="E243" s="49">
        <v>1</v>
      </c>
      <c r="F243" s="48">
        <f t="shared" si="3"/>
        <v>0</v>
      </c>
    </row>
    <row r="244" spans="1:6" ht="15.75" thickBot="1" x14ac:dyDescent="0.3">
      <c r="A244" s="43" t="s">
        <v>550</v>
      </c>
      <c r="B244" s="52" t="s">
        <v>551</v>
      </c>
      <c r="C244" s="47" t="s">
        <v>14</v>
      </c>
      <c r="D244" s="48"/>
      <c r="E244" s="49">
        <v>1</v>
      </c>
      <c r="F244" s="48">
        <f t="shared" si="3"/>
        <v>0</v>
      </c>
    </row>
    <row r="245" spans="1:6" ht="15.75" thickBot="1" x14ac:dyDescent="0.3">
      <c r="A245" s="43" t="s">
        <v>552</v>
      </c>
      <c r="B245" s="52" t="s">
        <v>553</v>
      </c>
      <c r="C245" s="47" t="s">
        <v>14</v>
      </c>
      <c r="D245" s="48"/>
      <c r="E245" s="49">
        <v>1</v>
      </c>
      <c r="F245" s="48">
        <f t="shared" si="3"/>
        <v>0</v>
      </c>
    </row>
    <row r="246" spans="1:6" ht="15.75" thickBot="1" x14ac:dyDescent="0.3">
      <c r="A246" s="43" t="s">
        <v>74</v>
      </c>
      <c r="B246" s="52" t="s">
        <v>75</v>
      </c>
      <c r="C246" s="47" t="s">
        <v>14</v>
      </c>
      <c r="D246" s="48"/>
      <c r="E246" s="49">
        <v>1</v>
      </c>
      <c r="F246" s="48">
        <f t="shared" si="3"/>
        <v>0</v>
      </c>
    </row>
    <row r="247" spans="1:6" ht="15.75" thickBot="1" x14ac:dyDescent="0.3">
      <c r="A247" s="43" t="s">
        <v>554</v>
      </c>
      <c r="B247" s="52" t="s">
        <v>555</v>
      </c>
      <c r="C247" s="47" t="s">
        <v>14</v>
      </c>
      <c r="D247" s="48"/>
      <c r="E247" s="49">
        <v>1</v>
      </c>
      <c r="F247" s="48">
        <f t="shared" si="3"/>
        <v>0</v>
      </c>
    </row>
    <row r="248" spans="1:6" ht="15.75" thickBot="1" x14ac:dyDescent="0.3">
      <c r="A248" s="43" t="s">
        <v>556</v>
      </c>
      <c r="B248" s="52" t="s">
        <v>557</v>
      </c>
      <c r="C248" s="47" t="s">
        <v>14</v>
      </c>
      <c r="D248" s="48"/>
      <c r="E248" s="49">
        <v>1</v>
      </c>
      <c r="F248" s="48">
        <f t="shared" si="3"/>
        <v>0</v>
      </c>
    </row>
    <row r="249" spans="1:6" ht="15.75" thickBot="1" x14ac:dyDescent="0.3">
      <c r="A249" s="43" t="s">
        <v>112</v>
      </c>
      <c r="B249" s="52" t="s">
        <v>113</v>
      </c>
      <c r="C249" s="47" t="s">
        <v>14</v>
      </c>
      <c r="D249" s="48"/>
      <c r="E249" s="49">
        <v>1</v>
      </c>
      <c r="F249" s="48">
        <f t="shared" si="3"/>
        <v>0</v>
      </c>
    </row>
    <row r="250" spans="1:6" ht="15.75" thickBot="1" x14ac:dyDescent="0.3">
      <c r="A250" s="43" t="s">
        <v>558</v>
      </c>
      <c r="B250" s="52" t="s">
        <v>559</v>
      </c>
      <c r="C250" s="47" t="s">
        <v>14</v>
      </c>
      <c r="D250" s="48"/>
      <c r="E250" s="49">
        <v>1</v>
      </c>
      <c r="F250" s="48">
        <f t="shared" si="3"/>
        <v>0</v>
      </c>
    </row>
    <row r="251" spans="1:6" ht="15.75" thickBot="1" x14ac:dyDescent="0.3">
      <c r="A251" s="43" t="s">
        <v>560</v>
      </c>
      <c r="B251" s="52" t="s">
        <v>561</v>
      </c>
      <c r="C251" s="47" t="s">
        <v>14</v>
      </c>
      <c r="D251" s="48"/>
      <c r="E251" s="49">
        <v>1</v>
      </c>
      <c r="F251" s="48">
        <f t="shared" si="3"/>
        <v>0</v>
      </c>
    </row>
    <row r="252" spans="1:6" ht="15.75" thickBot="1" x14ac:dyDescent="0.3">
      <c r="A252" s="43" t="s">
        <v>82</v>
      </c>
      <c r="B252" s="52" t="s">
        <v>83</v>
      </c>
      <c r="C252" s="47" t="s">
        <v>14</v>
      </c>
      <c r="D252" s="48"/>
      <c r="E252" s="49">
        <v>17</v>
      </c>
      <c r="F252" s="48">
        <f t="shared" si="3"/>
        <v>0</v>
      </c>
    </row>
    <row r="253" spans="1:6" ht="15.75" thickBot="1" x14ac:dyDescent="0.3">
      <c r="A253" s="43" t="s">
        <v>562</v>
      </c>
      <c r="B253" s="52" t="s">
        <v>563</v>
      </c>
      <c r="C253" s="47" t="s">
        <v>14</v>
      </c>
      <c r="D253" s="48"/>
      <c r="E253" s="49">
        <v>1</v>
      </c>
      <c r="F253" s="48">
        <f t="shared" si="3"/>
        <v>0</v>
      </c>
    </row>
    <row r="254" spans="1:6" ht="15.75" thickBot="1" x14ac:dyDescent="0.3">
      <c r="A254" s="43" t="s">
        <v>98</v>
      </c>
      <c r="B254" s="52" t="s">
        <v>99</v>
      </c>
      <c r="C254" s="47" t="s">
        <v>14</v>
      </c>
      <c r="D254" s="48"/>
      <c r="E254" s="49">
        <v>1</v>
      </c>
      <c r="F254" s="48">
        <f t="shared" si="3"/>
        <v>0</v>
      </c>
    </row>
    <row r="255" spans="1:6" ht="15.75" thickBot="1" x14ac:dyDescent="0.3">
      <c r="A255" s="43" t="s">
        <v>564</v>
      </c>
      <c r="B255" s="52" t="s">
        <v>565</v>
      </c>
      <c r="C255" s="47" t="s">
        <v>14</v>
      </c>
      <c r="D255" s="48"/>
      <c r="E255" s="49">
        <v>1</v>
      </c>
      <c r="F255" s="48">
        <f t="shared" si="3"/>
        <v>0</v>
      </c>
    </row>
    <row r="256" spans="1:6" ht="15.75" thickBot="1" x14ac:dyDescent="0.3">
      <c r="A256" s="43" t="s">
        <v>566</v>
      </c>
      <c r="B256" s="52" t="s">
        <v>567</v>
      </c>
      <c r="C256" s="47" t="s">
        <v>14</v>
      </c>
      <c r="D256" s="48"/>
      <c r="E256" s="49">
        <v>1</v>
      </c>
      <c r="F256" s="48">
        <f t="shared" si="3"/>
        <v>0</v>
      </c>
    </row>
    <row r="257" spans="1:6" ht="15.75" thickBot="1" x14ac:dyDescent="0.3">
      <c r="A257" s="43" t="s">
        <v>568</v>
      </c>
      <c r="B257" s="52" t="s">
        <v>569</v>
      </c>
      <c r="C257" s="47" t="s">
        <v>14</v>
      </c>
      <c r="D257" s="48"/>
      <c r="E257" s="49">
        <v>1</v>
      </c>
      <c r="F257" s="48">
        <f t="shared" si="3"/>
        <v>0</v>
      </c>
    </row>
    <row r="258" spans="1:6" ht="15.75" thickBot="1" x14ac:dyDescent="0.3">
      <c r="A258" s="43" t="s">
        <v>570</v>
      </c>
      <c r="B258" s="52" t="s">
        <v>571</v>
      </c>
      <c r="C258" s="47" t="s">
        <v>14</v>
      </c>
      <c r="D258" s="48"/>
      <c r="E258" s="49">
        <v>1</v>
      </c>
      <c r="F258" s="48">
        <f t="shared" si="3"/>
        <v>0</v>
      </c>
    </row>
    <row r="259" spans="1:6" ht="15.75" thickBot="1" x14ac:dyDescent="0.3">
      <c r="A259" s="43" t="s">
        <v>572</v>
      </c>
      <c r="B259" s="52" t="s">
        <v>573</v>
      </c>
      <c r="C259" s="47" t="s">
        <v>14</v>
      </c>
      <c r="D259" s="48"/>
      <c r="E259" s="49">
        <v>1</v>
      </c>
      <c r="F259" s="48">
        <f t="shared" si="3"/>
        <v>0</v>
      </c>
    </row>
    <row r="260" spans="1:6" ht="15.75" thickBot="1" x14ac:dyDescent="0.3">
      <c r="A260" s="43" t="s">
        <v>574</v>
      </c>
      <c r="B260" s="52" t="s">
        <v>575</v>
      </c>
      <c r="C260" s="47" t="s">
        <v>14</v>
      </c>
      <c r="D260" s="48"/>
      <c r="E260" s="49">
        <v>1</v>
      </c>
      <c r="F260" s="48">
        <f t="shared" si="3"/>
        <v>0</v>
      </c>
    </row>
    <row r="261" spans="1:6" ht="15.75" thickBot="1" x14ac:dyDescent="0.3">
      <c r="A261" s="43" t="s">
        <v>576</v>
      </c>
      <c r="B261" s="52" t="s">
        <v>577</v>
      </c>
      <c r="C261" s="47" t="s">
        <v>14</v>
      </c>
      <c r="D261" s="48"/>
      <c r="E261" s="49">
        <v>1</v>
      </c>
      <c r="F261" s="48">
        <f t="shared" si="3"/>
        <v>0</v>
      </c>
    </row>
    <row r="262" spans="1:6" ht="15.75" thickBot="1" x14ac:dyDescent="0.3">
      <c r="A262" s="43" t="s">
        <v>578</v>
      </c>
      <c r="B262" s="52" t="s">
        <v>579</v>
      </c>
      <c r="C262" s="47" t="s">
        <v>14</v>
      </c>
      <c r="D262" s="48"/>
      <c r="E262" s="49">
        <v>1</v>
      </c>
      <c r="F262" s="48">
        <f t="shared" ref="F262:F325" si="4">E262*D262</f>
        <v>0</v>
      </c>
    </row>
    <row r="263" spans="1:6" ht="15.75" thickBot="1" x14ac:dyDescent="0.3">
      <c r="A263" s="43" t="s">
        <v>580</v>
      </c>
      <c r="B263" s="52" t="s">
        <v>581</v>
      </c>
      <c r="C263" s="47" t="s">
        <v>14</v>
      </c>
      <c r="D263" s="48"/>
      <c r="E263" s="49">
        <v>1</v>
      </c>
      <c r="F263" s="48">
        <f t="shared" si="4"/>
        <v>0</v>
      </c>
    </row>
    <row r="264" spans="1:6" ht="15.75" thickBot="1" x14ac:dyDescent="0.3">
      <c r="A264" s="43" t="s">
        <v>582</v>
      </c>
      <c r="B264" s="52" t="s">
        <v>583</v>
      </c>
      <c r="C264" s="47" t="s">
        <v>14</v>
      </c>
      <c r="D264" s="48"/>
      <c r="E264" s="49">
        <v>1</v>
      </c>
      <c r="F264" s="48">
        <f t="shared" si="4"/>
        <v>0</v>
      </c>
    </row>
    <row r="265" spans="1:6" ht="15.75" thickBot="1" x14ac:dyDescent="0.3">
      <c r="A265" s="43" t="s">
        <v>584</v>
      </c>
      <c r="B265" s="52" t="s">
        <v>585</v>
      </c>
      <c r="C265" s="47" t="s">
        <v>14</v>
      </c>
      <c r="D265" s="48"/>
      <c r="E265" s="49">
        <v>1</v>
      </c>
      <c r="F265" s="48">
        <f t="shared" si="4"/>
        <v>0</v>
      </c>
    </row>
    <row r="266" spans="1:6" ht="15.75" thickBot="1" x14ac:dyDescent="0.3">
      <c r="A266" s="43" t="s">
        <v>586</v>
      </c>
      <c r="B266" s="52" t="s">
        <v>587</v>
      </c>
      <c r="C266" s="47" t="s">
        <v>14</v>
      </c>
      <c r="D266" s="48"/>
      <c r="E266" s="49">
        <v>1</v>
      </c>
      <c r="F266" s="48">
        <f t="shared" si="4"/>
        <v>0</v>
      </c>
    </row>
    <row r="267" spans="1:6" ht="15.75" thickBot="1" x14ac:dyDescent="0.3">
      <c r="A267" s="43" t="s">
        <v>588</v>
      </c>
      <c r="B267" s="52" t="s">
        <v>589</v>
      </c>
      <c r="C267" s="47" t="s">
        <v>14</v>
      </c>
      <c r="D267" s="48"/>
      <c r="E267" s="49">
        <v>1</v>
      </c>
      <c r="F267" s="48">
        <f t="shared" si="4"/>
        <v>0</v>
      </c>
    </row>
    <row r="268" spans="1:6" ht="15.75" thickBot="1" x14ac:dyDescent="0.3">
      <c r="A268" s="43" t="s">
        <v>590</v>
      </c>
      <c r="B268" s="52" t="s">
        <v>591</v>
      </c>
      <c r="C268" s="47" t="s">
        <v>14</v>
      </c>
      <c r="D268" s="48"/>
      <c r="E268" s="49">
        <v>1</v>
      </c>
      <c r="F268" s="48">
        <f t="shared" si="4"/>
        <v>0</v>
      </c>
    </row>
    <row r="269" spans="1:6" ht="15.75" thickBot="1" x14ac:dyDescent="0.3">
      <c r="A269" s="43" t="s">
        <v>592</v>
      </c>
      <c r="B269" s="52" t="s">
        <v>593</v>
      </c>
      <c r="C269" s="47" t="s">
        <v>14</v>
      </c>
      <c r="D269" s="48"/>
      <c r="E269" s="49">
        <v>1</v>
      </c>
      <c r="F269" s="48">
        <f t="shared" si="4"/>
        <v>0</v>
      </c>
    </row>
    <row r="270" spans="1:6" ht="15.75" thickBot="1" x14ac:dyDescent="0.3">
      <c r="A270" s="43" t="s">
        <v>594</v>
      </c>
      <c r="B270" s="52" t="s">
        <v>595</v>
      </c>
      <c r="C270" s="47" t="s">
        <v>14</v>
      </c>
      <c r="D270" s="48"/>
      <c r="E270" s="49">
        <v>1</v>
      </c>
      <c r="F270" s="48">
        <f t="shared" si="4"/>
        <v>0</v>
      </c>
    </row>
    <row r="271" spans="1:6" ht="15.75" thickBot="1" x14ac:dyDescent="0.3">
      <c r="A271" s="43" t="s">
        <v>596</v>
      </c>
      <c r="B271" s="52" t="s">
        <v>597</v>
      </c>
      <c r="C271" s="47" t="s">
        <v>14</v>
      </c>
      <c r="D271" s="48"/>
      <c r="E271" s="49">
        <v>1</v>
      </c>
      <c r="F271" s="48">
        <f t="shared" si="4"/>
        <v>0</v>
      </c>
    </row>
    <row r="272" spans="1:6" ht="15.75" thickBot="1" x14ac:dyDescent="0.3">
      <c r="A272" s="43" t="s">
        <v>598</v>
      </c>
      <c r="B272" s="52" t="s">
        <v>599</v>
      </c>
      <c r="C272" s="47" t="s">
        <v>14</v>
      </c>
      <c r="D272" s="48"/>
      <c r="E272" s="49">
        <v>1</v>
      </c>
      <c r="F272" s="48">
        <f t="shared" si="4"/>
        <v>0</v>
      </c>
    </row>
    <row r="273" spans="1:6" ht="15.75" thickBot="1" x14ac:dyDescent="0.3">
      <c r="A273" s="43" t="s">
        <v>600</v>
      </c>
      <c r="B273" s="52" t="s">
        <v>601</v>
      </c>
      <c r="C273" s="47" t="s">
        <v>14</v>
      </c>
      <c r="D273" s="48"/>
      <c r="E273" s="49">
        <v>1</v>
      </c>
      <c r="F273" s="48">
        <f t="shared" si="4"/>
        <v>0</v>
      </c>
    </row>
    <row r="274" spans="1:6" ht="15.75" thickBot="1" x14ac:dyDescent="0.3">
      <c r="A274" s="43" t="s">
        <v>602</v>
      </c>
      <c r="B274" s="52" t="s">
        <v>603</v>
      </c>
      <c r="C274" s="47" t="s">
        <v>14</v>
      </c>
      <c r="D274" s="48"/>
      <c r="E274" s="49">
        <v>1</v>
      </c>
      <c r="F274" s="48">
        <f t="shared" si="4"/>
        <v>0</v>
      </c>
    </row>
    <row r="275" spans="1:6" ht="15.75" thickBot="1" x14ac:dyDescent="0.3">
      <c r="A275" s="43" t="s">
        <v>604</v>
      </c>
      <c r="B275" s="52" t="s">
        <v>605</v>
      </c>
      <c r="C275" s="47" t="s">
        <v>14</v>
      </c>
      <c r="D275" s="48"/>
      <c r="E275" s="49">
        <v>1</v>
      </c>
      <c r="F275" s="48">
        <f t="shared" si="4"/>
        <v>0</v>
      </c>
    </row>
    <row r="276" spans="1:6" ht="15.75" thickBot="1" x14ac:dyDescent="0.3">
      <c r="A276" s="43" t="s">
        <v>606</v>
      </c>
      <c r="B276" s="52" t="s">
        <v>607</v>
      </c>
      <c r="C276" s="47" t="s">
        <v>14</v>
      </c>
      <c r="D276" s="48"/>
      <c r="E276" s="49">
        <v>1</v>
      </c>
      <c r="F276" s="48">
        <f t="shared" si="4"/>
        <v>0</v>
      </c>
    </row>
    <row r="277" spans="1:6" ht="15.75" thickBot="1" x14ac:dyDescent="0.3">
      <c r="A277" s="43" t="s">
        <v>608</v>
      </c>
      <c r="B277" s="52" t="s">
        <v>609</v>
      </c>
      <c r="C277" s="47" t="s">
        <v>14</v>
      </c>
      <c r="D277" s="48"/>
      <c r="E277" s="49">
        <v>1</v>
      </c>
      <c r="F277" s="48">
        <f t="shared" si="4"/>
        <v>0</v>
      </c>
    </row>
    <row r="278" spans="1:6" ht="15.75" thickBot="1" x14ac:dyDescent="0.3">
      <c r="A278" s="43" t="s">
        <v>610</v>
      </c>
      <c r="B278" s="52" t="s">
        <v>611</v>
      </c>
      <c r="C278" s="47" t="s">
        <v>14</v>
      </c>
      <c r="D278" s="48"/>
      <c r="E278" s="49">
        <v>1</v>
      </c>
      <c r="F278" s="48">
        <f t="shared" si="4"/>
        <v>0</v>
      </c>
    </row>
    <row r="279" spans="1:6" ht="15.75" thickBot="1" x14ac:dyDescent="0.3">
      <c r="A279" s="43" t="s">
        <v>612</v>
      </c>
      <c r="B279" s="52" t="s">
        <v>613</v>
      </c>
      <c r="C279" s="47" t="s">
        <v>14</v>
      </c>
      <c r="D279" s="48"/>
      <c r="E279" s="49">
        <v>1</v>
      </c>
      <c r="F279" s="48">
        <f t="shared" si="4"/>
        <v>0</v>
      </c>
    </row>
    <row r="280" spans="1:6" ht="15.75" thickBot="1" x14ac:dyDescent="0.3">
      <c r="A280" s="43" t="s">
        <v>614</v>
      </c>
      <c r="B280" s="52" t="s">
        <v>615</v>
      </c>
      <c r="C280" s="47" t="s">
        <v>14</v>
      </c>
      <c r="D280" s="48"/>
      <c r="E280" s="49">
        <v>1</v>
      </c>
      <c r="F280" s="48">
        <f t="shared" si="4"/>
        <v>0</v>
      </c>
    </row>
    <row r="281" spans="1:6" ht="15.75" thickBot="1" x14ac:dyDescent="0.3">
      <c r="A281" s="43" t="s">
        <v>616</v>
      </c>
      <c r="B281" s="52" t="s">
        <v>617</v>
      </c>
      <c r="C281" s="47" t="s">
        <v>14</v>
      </c>
      <c r="D281" s="48"/>
      <c r="E281" s="49">
        <v>1</v>
      </c>
      <c r="F281" s="48">
        <f t="shared" si="4"/>
        <v>0</v>
      </c>
    </row>
    <row r="282" spans="1:6" ht="15.75" thickBot="1" x14ac:dyDescent="0.3">
      <c r="A282" s="43" t="s">
        <v>618</v>
      </c>
      <c r="B282" s="52" t="s">
        <v>619</v>
      </c>
      <c r="C282" s="47" t="s">
        <v>14</v>
      </c>
      <c r="D282" s="48"/>
      <c r="E282" s="49">
        <v>1</v>
      </c>
      <c r="F282" s="48">
        <f t="shared" si="4"/>
        <v>0</v>
      </c>
    </row>
    <row r="283" spans="1:6" ht="15.75" thickBot="1" x14ac:dyDescent="0.3">
      <c r="A283" s="43" t="s">
        <v>620</v>
      </c>
      <c r="B283" s="52" t="s">
        <v>621</v>
      </c>
      <c r="C283" s="47" t="s">
        <v>14</v>
      </c>
      <c r="D283" s="48"/>
      <c r="E283" s="49">
        <v>1</v>
      </c>
      <c r="F283" s="48">
        <f t="shared" si="4"/>
        <v>0</v>
      </c>
    </row>
    <row r="284" spans="1:6" ht="15.75" thickBot="1" x14ac:dyDescent="0.3">
      <c r="A284" s="43" t="s">
        <v>622</v>
      </c>
      <c r="B284" s="52" t="s">
        <v>623</v>
      </c>
      <c r="C284" s="47" t="s">
        <v>14</v>
      </c>
      <c r="D284" s="48"/>
      <c r="E284" s="49">
        <v>1</v>
      </c>
      <c r="F284" s="48">
        <f t="shared" si="4"/>
        <v>0</v>
      </c>
    </row>
    <row r="285" spans="1:6" ht="15.75" thickBot="1" x14ac:dyDescent="0.3">
      <c r="A285" s="43" t="s">
        <v>624</v>
      </c>
      <c r="B285" s="52" t="s">
        <v>625</v>
      </c>
      <c r="C285" s="47" t="s">
        <v>14</v>
      </c>
      <c r="D285" s="48"/>
      <c r="E285" s="49">
        <v>1</v>
      </c>
      <c r="F285" s="48">
        <f t="shared" si="4"/>
        <v>0</v>
      </c>
    </row>
    <row r="286" spans="1:6" ht="15.75" thickBot="1" x14ac:dyDescent="0.3">
      <c r="A286" s="43" t="s">
        <v>626</v>
      </c>
      <c r="B286" s="52" t="s">
        <v>627</v>
      </c>
      <c r="C286" s="47" t="s">
        <v>14</v>
      </c>
      <c r="D286" s="48"/>
      <c r="E286" s="49">
        <v>1</v>
      </c>
      <c r="F286" s="48">
        <f t="shared" si="4"/>
        <v>0</v>
      </c>
    </row>
    <row r="287" spans="1:6" ht="15.75" thickBot="1" x14ac:dyDescent="0.3">
      <c r="A287" s="43" t="s">
        <v>628</v>
      </c>
      <c r="B287" s="52" t="s">
        <v>629</v>
      </c>
      <c r="C287" s="47" t="s">
        <v>14</v>
      </c>
      <c r="D287" s="48"/>
      <c r="E287" s="49">
        <v>1</v>
      </c>
      <c r="F287" s="48">
        <f t="shared" si="4"/>
        <v>0</v>
      </c>
    </row>
    <row r="288" spans="1:6" ht="15.75" thickBot="1" x14ac:dyDescent="0.3">
      <c r="A288" s="43" t="s">
        <v>630</v>
      </c>
      <c r="B288" s="52" t="s">
        <v>631</v>
      </c>
      <c r="C288" s="47" t="s">
        <v>14</v>
      </c>
      <c r="D288" s="48"/>
      <c r="E288" s="49">
        <v>1</v>
      </c>
      <c r="F288" s="48">
        <f t="shared" si="4"/>
        <v>0</v>
      </c>
    </row>
    <row r="289" spans="1:6" ht="15.75" thickBot="1" x14ac:dyDescent="0.3">
      <c r="A289" s="43" t="s">
        <v>632</v>
      </c>
      <c r="B289" s="52" t="s">
        <v>633</v>
      </c>
      <c r="C289" s="47" t="s">
        <v>14</v>
      </c>
      <c r="D289" s="48"/>
      <c r="E289" s="49">
        <v>1</v>
      </c>
      <c r="F289" s="48">
        <f t="shared" si="4"/>
        <v>0</v>
      </c>
    </row>
    <row r="290" spans="1:6" ht="15.75" thickBot="1" x14ac:dyDescent="0.3">
      <c r="A290" s="43" t="s">
        <v>634</v>
      </c>
      <c r="B290" s="52" t="s">
        <v>635</v>
      </c>
      <c r="C290" s="47" t="s">
        <v>14</v>
      </c>
      <c r="D290" s="48"/>
      <c r="E290" s="49">
        <v>1</v>
      </c>
      <c r="F290" s="48">
        <f t="shared" si="4"/>
        <v>0</v>
      </c>
    </row>
    <row r="291" spans="1:6" ht="15.75" thickBot="1" x14ac:dyDescent="0.3">
      <c r="A291" s="43" t="s">
        <v>636</v>
      </c>
      <c r="B291" s="52" t="s">
        <v>637</v>
      </c>
      <c r="C291" s="47" t="s">
        <v>14</v>
      </c>
      <c r="D291" s="48"/>
      <c r="E291" s="49">
        <v>1</v>
      </c>
      <c r="F291" s="48">
        <f t="shared" si="4"/>
        <v>0</v>
      </c>
    </row>
    <row r="292" spans="1:6" ht="15.75" thickBot="1" x14ac:dyDescent="0.3">
      <c r="A292" s="43" t="s">
        <v>638</v>
      </c>
      <c r="B292" s="52" t="s">
        <v>639</v>
      </c>
      <c r="C292" s="47" t="s">
        <v>14</v>
      </c>
      <c r="D292" s="48"/>
      <c r="E292" s="49">
        <v>1</v>
      </c>
      <c r="F292" s="48">
        <f t="shared" si="4"/>
        <v>0</v>
      </c>
    </row>
    <row r="293" spans="1:6" ht="15.75" thickBot="1" x14ac:dyDescent="0.3">
      <c r="A293" s="43" t="s">
        <v>640</v>
      </c>
      <c r="B293" s="52" t="s">
        <v>641</v>
      </c>
      <c r="C293" s="47" t="s">
        <v>14</v>
      </c>
      <c r="D293" s="48"/>
      <c r="E293" s="49">
        <v>1</v>
      </c>
      <c r="F293" s="48">
        <f t="shared" si="4"/>
        <v>0</v>
      </c>
    </row>
    <row r="294" spans="1:6" ht="15.75" thickBot="1" x14ac:dyDescent="0.3">
      <c r="A294" s="43" t="s">
        <v>642</v>
      </c>
      <c r="B294" s="52" t="s">
        <v>643</v>
      </c>
      <c r="C294" s="47" t="s">
        <v>14</v>
      </c>
      <c r="D294" s="48"/>
      <c r="E294" s="49">
        <v>1</v>
      </c>
      <c r="F294" s="48">
        <f t="shared" si="4"/>
        <v>0</v>
      </c>
    </row>
    <row r="295" spans="1:6" ht="15.75" thickBot="1" x14ac:dyDescent="0.3">
      <c r="A295" s="43" t="s">
        <v>644</v>
      </c>
      <c r="B295" s="52" t="s">
        <v>645</v>
      </c>
      <c r="C295" s="47" t="s">
        <v>14</v>
      </c>
      <c r="D295" s="48"/>
      <c r="E295" s="49">
        <v>1</v>
      </c>
      <c r="F295" s="48">
        <f t="shared" si="4"/>
        <v>0</v>
      </c>
    </row>
    <row r="296" spans="1:6" ht="15.75" thickBot="1" x14ac:dyDescent="0.3">
      <c r="A296" s="43" t="s">
        <v>646</v>
      </c>
      <c r="B296" s="52" t="s">
        <v>647</v>
      </c>
      <c r="C296" s="47" t="s">
        <v>14</v>
      </c>
      <c r="D296" s="48"/>
      <c r="E296" s="49">
        <v>1</v>
      </c>
      <c r="F296" s="48">
        <f t="shared" si="4"/>
        <v>0</v>
      </c>
    </row>
    <row r="297" spans="1:6" ht="15.75" thickBot="1" x14ac:dyDescent="0.3">
      <c r="A297" s="43" t="s">
        <v>648</v>
      </c>
      <c r="B297" s="52" t="s">
        <v>649</v>
      </c>
      <c r="C297" s="47" t="s">
        <v>14</v>
      </c>
      <c r="D297" s="48"/>
      <c r="E297" s="49">
        <v>3</v>
      </c>
      <c r="F297" s="48">
        <f t="shared" si="4"/>
        <v>0</v>
      </c>
    </row>
    <row r="298" spans="1:6" ht="15.75" thickBot="1" x14ac:dyDescent="0.3">
      <c r="A298" s="43" t="s">
        <v>650</v>
      </c>
      <c r="B298" s="52" t="s">
        <v>651</v>
      </c>
      <c r="C298" s="47" t="s">
        <v>14</v>
      </c>
      <c r="D298" s="48"/>
      <c r="E298" s="49">
        <v>1</v>
      </c>
      <c r="F298" s="48">
        <f t="shared" si="4"/>
        <v>0</v>
      </c>
    </row>
    <row r="299" spans="1:6" ht="15.75" thickBot="1" x14ac:dyDescent="0.3">
      <c r="A299" s="43" t="s">
        <v>652</v>
      </c>
      <c r="B299" s="52" t="s">
        <v>653</v>
      </c>
      <c r="C299" s="47" t="s">
        <v>14</v>
      </c>
      <c r="D299" s="48"/>
      <c r="E299" s="49">
        <v>1</v>
      </c>
      <c r="F299" s="48">
        <f t="shared" si="4"/>
        <v>0</v>
      </c>
    </row>
    <row r="300" spans="1:6" ht="15.75" thickBot="1" x14ac:dyDescent="0.3">
      <c r="A300" s="43" t="s">
        <v>654</v>
      </c>
      <c r="B300" s="52" t="s">
        <v>655</v>
      </c>
      <c r="C300" s="47" t="s">
        <v>14</v>
      </c>
      <c r="D300" s="48"/>
      <c r="E300" s="49">
        <v>1</v>
      </c>
      <c r="F300" s="48">
        <f t="shared" si="4"/>
        <v>0</v>
      </c>
    </row>
    <row r="301" spans="1:6" ht="15.75" thickBot="1" x14ac:dyDescent="0.3">
      <c r="A301" s="43" t="s">
        <v>656</v>
      </c>
      <c r="B301" s="52" t="s">
        <v>657</v>
      </c>
      <c r="C301" s="47" t="s">
        <v>14</v>
      </c>
      <c r="D301" s="48"/>
      <c r="E301" s="49">
        <v>1</v>
      </c>
      <c r="F301" s="48">
        <f t="shared" si="4"/>
        <v>0</v>
      </c>
    </row>
    <row r="302" spans="1:6" ht="15.75" thickBot="1" x14ac:dyDescent="0.3">
      <c r="A302" s="43" t="s">
        <v>658</v>
      </c>
      <c r="B302" s="52" t="s">
        <v>659</v>
      </c>
      <c r="C302" s="47" t="s">
        <v>14</v>
      </c>
      <c r="D302" s="48"/>
      <c r="E302" s="49">
        <v>1</v>
      </c>
      <c r="F302" s="48">
        <f t="shared" si="4"/>
        <v>0</v>
      </c>
    </row>
    <row r="303" spans="1:6" ht="15.75" thickBot="1" x14ac:dyDescent="0.3">
      <c r="A303" s="43" t="s">
        <v>660</v>
      </c>
      <c r="B303" s="52" t="s">
        <v>661</v>
      </c>
      <c r="C303" s="47" t="s">
        <v>14</v>
      </c>
      <c r="D303" s="48"/>
      <c r="E303" s="49">
        <v>1</v>
      </c>
      <c r="F303" s="48">
        <f t="shared" si="4"/>
        <v>0</v>
      </c>
    </row>
    <row r="304" spans="1:6" ht="15.75" thickBot="1" x14ac:dyDescent="0.3">
      <c r="A304" s="43" t="s">
        <v>662</v>
      </c>
      <c r="B304" s="52" t="s">
        <v>663</v>
      </c>
      <c r="C304" s="47" t="s">
        <v>14</v>
      </c>
      <c r="D304" s="48"/>
      <c r="E304" s="49">
        <v>1</v>
      </c>
      <c r="F304" s="48">
        <f t="shared" si="4"/>
        <v>0</v>
      </c>
    </row>
    <row r="305" spans="1:6" ht="15.75" thickBot="1" x14ac:dyDescent="0.3">
      <c r="A305" s="43" t="s">
        <v>664</v>
      </c>
      <c r="B305" s="52" t="s">
        <v>665</v>
      </c>
      <c r="C305" s="47" t="s">
        <v>14</v>
      </c>
      <c r="D305" s="48"/>
      <c r="E305" s="49">
        <v>1</v>
      </c>
      <c r="F305" s="48">
        <f t="shared" si="4"/>
        <v>0</v>
      </c>
    </row>
    <row r="306" spans="1:6" ht="15.75" thickBot="1" x14ac:dyDescent="0.3">
      <c r="A306" s="43" t="s">
        <v>666</v>
      </c>
      <c r="B306" s="52" t="s">
        <v>667</v>
      </c>
      <c r="C306" s="47" t="s">
        <v>14</v>
      </c>
      <c r="D306" s="48"/>
      <c r="E306" s="49">
        <v>1</v>
      </c>
      <c r="F306" s="48">
        <f t="shared" si="4"/>
        <v>0</v>
      </c>
    </row>
    <row r="307" spans="1:6" ht="15.75" thickBot="1" x14ac:dyDescent="0.3">
      <c r="A307" s="43" t="s">
        <v>668</v>
      </c>
      <c r="B307" s="52" t="s">
        <v>669</v>
      </c>
      <c r="C307" s="47" t="s">
        <v>14</v>
      </c>
      <c r="D307" s="48"/>
      <c r="E307" s="49">
        <v>1</v>
      </c>
      <c r="F307" s="48">
        <f t="shared" si="4"/>
        <v>0</v>
      </c>
    </row>
    <row r="308" spans="1:6" ht="15.75" thickBot="1" x14ac:dyDescent="0.3">
      <c r="A308" s="43" t="s">
        <v>670</v>
      </c>
      <c r="B308" s="52" t="s">
        <v>671</v>
      </c>
      <c r="C308" s="47" t="s">
        <v>14</v>
      </c>
      <c r="D308" s="48"/>
      <c r="E308" s="49">
        <v>1</v>
      </c>
      <c r="F308" s="48">
        <f t="shared" si="4"/>
        <v>0</v>
      </c>
    </row>
    <row r="309" spans="1:6" ht="15.75" thickBot="1" x14ac:dyDescent="0.3">
      <c r="A309" s="43" t="s">
        <v>672</v>
      </c>
      <c r="B309" s="52" t="s">
        <v>673</v>
      </c>
      <c r="C309" s="47" t="s">
        <v>14</v>
      </c>
      <c r="D309" s="48"/>
      <c r="E309" s="49">
        <v>1</v>
      </c>
      <c r="F309" s="48">
        <f t="shared" si="4"/>
        <v>0</v>
      </c>
    </row>
    <row r="310" spans="1:6" ht="15.75" thickBot="1" x14ac:dyDescent="0.3">
      <c r="A310" s="43" t="s">
        <v>674</v>
      </c>
      <c r="B310" s="52" t="s">
        <v>675</v>
      </c>
      <c r="C310" s="47" t="s">
        <v>14</v>
      </c>
      <c r="D310" s="48"/>
      <c r="E310" s="49">
        <v>1</v>
      </c>
      <c r="F310" s="48">
        <f t="shared" si="4"/>
        <v>0</v>
      </c>
    </row>
    <row r="311" spans="1:6" ht="15.75" thickBot="1" x14ac:dyDescent="0.3">
      <c r="A311" s="43" t="s">
        <v>676</v>
      </c>
      <c r="B311" s="52" t="s">
        <v>677</v>
      </c>
      <c r="C311" s="47" t="s">
        <v>14</v>
      </c>
      <c r="D311" s="48"/>
      <c r="E311" s="49">
        <v>1</v>
      </c>
      <c r="F311" s="48">
        <f t="shared" si="4"/>
        <v>0</v>
      </c>
    </row>
    <row r="312" spans="1:6" ht="15.75" thickBot="1" x14ac:dyDescent="0.3">
      <c r="A312" s="43" t="s">
        <v>678</v>
      </c>
      <c r="B312" s="52" t="s">
        <v>679</v>
      </c>
      <c r="C312" s="47" t="s">
        <v>14</v>
      </c>
      <c r="D312" s="48"/>
      <c r="E312" s="49">
        <v>1</v>
      </c>
      <c r="F312" s="48">
        <f t="shared" si="4"/>
        <v>0</v>
      </c>
    </row>
    <row r="313" spans="1:6" ht="15.75" thickBot="1" x14ac:dyDescent="0.3">
      <c r="A313" s="43" t="s">
        <v>680</v>
      </c>
      <c r="B313" s="52" t="s">
        <v>681</v>
      </c>
      <c r="C313" s="47" t="s">
        <v>14</v>
      </c>
      <c r="D313" s="48"/>
      <c r="E313" s="49">
        <v>1</v>
      </c>
      <c r="F313" s="48">
        <f t="shared" si="4"/>
        <v>0</v>
      </c>
    </row>
    <row r="314" spans="1:6" ht="15.75" thickBot="1" x14ac:dyDescent="0.3">
      <c r="A314" s="43" t="s">
        <v>682</v>
      </c>
      <c r="B314" s="52" t="s">
        <v>683</v>
      </c>
      <c r="C314" s="47" t="s">
        <v>14</v>
      </c>
      <c r="D314" s="48"/>
      <c r="E314" s="49">
        <v>1</v>
      </c>
      <c r="F314" s="48">
        <f t="shared" si="4"/>
        <v>0</v>
      </c>
    </row>
    <row r="315" spans="1:6" ht="15.75" thickBot="1" x14ac:dyDescent="0.3">
      <c r="A315" s="43" t="s">
        <v>684</v>
      </c>
      <c r="B315" s="52" t="s">
        <v>685</v>
      </c>
      <c r="C315" s="47" t="s">
        <v>14</v>
      </c>
      <c r="D315" s="48"/>
      <c r="E315" s="49">
        <v>1</v>
      </c>
      <c r="F315" s="48">
        <f t="shared" si="4"/>
        <v>0</v>
      </c>
    </row>
    <row r="316" spans="1:6" ht="15.75" thickBot="1" x14ac:dyDescent="0.3">
      <c r="A316" s="43" t="s">
        <v>686</v>
      </c>
      <c r="B316" s="52" t="s">
        <v>687</v>
      </c>
      <c r="C316" s="47" t="s">
        <v>14</v>
      </c>
      <c r="D316" s="48"/>
      <c r="E316" s="49">
        <v>1</v>
      </c>
      <c r="F316" s="48">
        <f t="shared" si="4"/>
        <v>0</v>
      </c>
    </row>
    <row r="317" spans="1:6" ht="15.75" thickBot="1" x14ac:dyDescent="0.3">
      <c r="A317" s="43" t="s">
        <v>688</v>
      </c>
      <c r="B317" s="52" t="s">
        <v>689</v>
      </c>
      <c r="C317" s="47" t="s">
        <v>14</v>
      </c>
      <c r="D317" s="48"/>
      <c r="E317" s="49">
        <v>0</v>
      </c>
      <c r="F317" s="48">
        <f t="shared" si="4"/>
        <v>0</v>
      </c>
    </row>
    <row r="318" spans="1:6" ht="15.75" thickBot="1" x14ac:dyDescent="0.3">
      <c r="A318" s="43" t="s">
        <v>690</v>
      </c>
      <c r="B318" s="52" t="s">
        <v>691</v>
      </c>
      <c r="C318" s="47" t="s">
        <v>14</v>
      </c>
      <c r="D318" s="48"/>
      <c r="E318" s="49">
        <v>0</v>
      </c>
      <c r="F318" s="48">
        <f t="shared" si="4"/>
        <v>0</v>
      </c>
    </row>
    <row r="319" spans="1:6" ht="15.75" thickBot="1" x14ac:dyDescent="0.3">
      <c r="A319" s="43" t="s">
        <v>692</v>
      </c>
      <c r="B319" s="52" t="s">
        <v>693</v>
      </c>
      <c r="C319" s="47" t="s">
        <v>14</v>
      </c>
      <c r="D319" s="48"/>
      <c r="E319" s="49">
        <v>0</v>
      </c>
      <c r="F319" s="48">
        <f t="shared" si="4"/>
        <v>0</v>
      </c>
    </row>
    <row r="320" spans="1:6" ht="15.75" thickBot="1" x14ac:dyDescent="0.3">
      <c r="A320" s="43" t="s">
        <v>694</v>
      </c>
      <c r="B320" s="52" t="s">
        <v>695</v>
      </c>
      <c r="C320" s="47" t="s">
        <v>14</v>
      </c>
      <c r="D320" s="48"/>
      <c r="E320" s="49">
        <v>0</v>
      </c>
      <c r="F320" s="48">
        <f t="shared" si="4"/>
        <v>0</v>
      </c>
    </row>
    <row r="321" spans="1:6" ht="15.75" thickBot="1" x14ac:dyDescent="0.3">
      <c r="A321" s="43" t="s">
        <v>696</v>
      </c>
      <c r="B321" s="52" t="s">
        <v>697</v>
      </c>
      <c r="C321" s="47" t="s">
        <v>14</v>
      </c>
      <c r="D321" s="48"/>
      <c r="E321" s="49">
        <v>0</v>
      </c>
      <c r="F321" s="48">
        <f t="shared" si="4"/>
        <v>0</v>
      </c>
    </row>
    <row r="322" spans="1:6" ht="15.75" thickBot="1" x14ac:dyDescent="0.3">
      <c r="A322" s="43" t="s">
        <v>698</v>
      </c>
      <c r="B322" s="52" t="s">
        <v>699</v>
      </c>
      <c r="C322" s="47" t="s">
        <v>14</v>
      </c>
      <c r="D322" s="48"/>
      <c r="E322" s="49">
        <v>0</v>
      </c>
      <c r="F322" s="48">
        <f t="shared" si="4"/>
        <v>0</v>
      </c>
    </row>
    <row r="323" spans="1:6" ht="15.75" thickBot="1" x14ac:dyDescent="0.3">
      <c r="A323" s="43" t="s">
        <v>700</v>
      </c>
      <c r="B323" s="52" t="s">
        <v>701</v>
      </c>
      <c r="C323" s="47" t="s">
        <v>14</v>
      </c>
      <c r="D323" s="48"/>
      <c r="E323" s="49">
        <v>0</v>
      </c>
      <c r="F323" s="48">
        <f t="shared" si="4"/>
        <v>0</v>
      </c>
    </row>
    <row r="324" spans="1:6" ht="15.75" thickBot="1" x14ac:dyDescent="0.3">
      <c r="A324" s="43" t="s">
        <v>702</v>
      </c>
      <c r="B324" s="52" t="s">
        <v>703</v>
      </c>
      <c r="C324" s="47" t="s">
        <v>14</v>
      </c>
      <c r="D324" s="48"/>
      <c r="E324" s="49">
        <v>0</v>
      </c>
      <c r="F324" s="48">
        <f t="shared" si="4"/>
        <v>0</v>
      </c>
    </row>
    <row r="325" spans="1:6" ht="26.25" thickBot="1" x14ac:dyDescent="0.3">
      <c r="A325" s="43" t="s">
        <v>704</v>
      </c>
      <c r="B325" s="52" t="s">
        <v>705</v>
      </c>
      <c r="C325" s="47" t="s">
        <v>14</v>
      </c>
      <c r="D325" s="48"/>
      <c r="E325" s="49">
        <v>1</v>
      </c>
      <c r="F325" s="48">
        <f t="shared" si="4"/>
        <v>0</v>
      </c>
    </row>
    <row r="326" spans="1:6" ht="39" thickBot="1" x14ac:dyDescent="0.3">
      <c r="A326" s="43" t="s">
        <v>706</v>
      </c>
      <c r="B326" s="52" t="s">
        <v>707</v>
      </c>
      <c r="C326" s="47" t="s">
        <v>14</v>
      </c>
      <c r="D326" s="48"/>
      <c r="E326" s="49">
        <v>1</v>
      </c>
      <c r="F326" s="48">
        <f t="shared" ref="F326:F347" si="5">E326*D326</f>
        <v>0</v>
      </c>
    </row>
    <row r="327" spans="1:6" ht="26.25" thickBot="1" x14ac:dyDescent="0.3">
      <c r="A327" s="43" t="s">
        <v>708</v>
      </c>
      <c r="B327" s="52" t="s">
        <v>709</v>
      </c>
      <c r="C327" s="47" t="s">
        <v>14</v>
      </c>
      <c r="D327" s="48"/>
      <c r="E327" s="49">
        <v>1</v>
      </c>
      <c r="F327" s="48">
        <f t="shared" si="5"/>
        <v>0</v>
      </c>
    </row>
    <row r="328" spans="1:6" ht="26.25" thickBot="1" x14ac:dyDescent="0.3">
      <c r="A328" s="43" t="s">
        <v>710</v>
      </c>
      <c r="B328" s="52" t="s">
        <v>711</v>
      </c>
      <c r="C328" s="47" t="s">
        <v>14</v>
      </c>
      <c r="D328" s="48"/>
      <c r="E328" s="49">
        <v>1</v>
      </c>
      <c r="F328" s="48">
        <f t="shared" si="5"/>
        <v>0</v>
      </c>
    </row>
    <row r="329" spans="1:6" ht="26.25" thickBot="1" x14ac:dyDescent="0.3">
      <c r="A329" s="43" t="s">
        <v>712</v>
      </c>
      <c r="B329" s="52" t="s">
        <v>713</v>
      </c>
      <c r="C329" s="47" t="s">
        <v>14</v>
      </c>
      <c r="D329" s="48"/>
      <c r="E329" s="49">
        <v>1</v>
      </c>
      <c r="F329" s="48">
        <f t="shared" si="5"/>
        <v>0</v>
      </c>
    </row>
    <row r="330" spans="1:6" ht="26.25" thickBot="1" x14ac:dyDescent="0.3">
      <c r="A330" s="43" t="s">
        <v>714</v>
      </c>
      <c r="B330" s="52" t="s">
        <v>715</v>
      </c>
      <c r="C330" s="47" t="s">
        <v>14</v>
      </c>
      <c r="D330" s="48"/>
      <c r="E330" s="49">
        <v>643</v>
      </c>
      <c r="F330" s="48">
        <f t="shared" si="5"/>
        <v>0</v>
      </c>
    </row>
    <row r="331" spans="1:6" ht="26.25" thickBot="1" x14ac:dyDescent="0.3">
      <c r="A331" s="43" t="s">
        <v>716</v>
      </c>
      <c r="B331" s="52" t="s">
        <v>717</v>
      </c>
      <c r="C331" s="47" t="s">
        <v>14</v>
      </c>
      <c r="D331" s="48"/>
      <c r="E331" s="49">
        <v>1</v>
      </c>
      <c r="F331" s="48">
        <f t="shared" si="5"/>
        <v>0</v>
      </c>
    </row>
    <row r="332" spans="1:6" ht="26.25" thickBot="1" x14ac:dyDescent="0.3">
      <c r="A332" s="43" t="s">
        <v>718</v>
      </c>
      <c r="B332" s="52" t="s">
        <v>719</v>
      </c>
      <c r="C332" s="47" t="s">
        <v>14</v>
      </c>
      <c r="D332" s="48"/>
      <c r="E332" s="49">
        <v>1</v>
      </c>
      <c r="F332" s="48">
        <f t="shared" si="5"/>
        <v>0</v>
      </c>
    </row>
    <row r="333" spans="1:6" ht="26.25" thickBot="1" x14ac:dyDescent="0.3">
      <c r="A333" s="43" t="s">
        <v>720</v>
      </c>
      <c r="B333" s="52" t="s">
        <v>721</v>
      </c>
      <c r="C333" s="47" t="s">
        <v>14</v>
      </c>
      <c r="D333" s="48"/>
      <c r="E333" s="49">
        <v>1</v>
      </c>
      <c r="F333" s="48">
        <f t="shared" si="5"/>
        <v>0</v>
      </c>
    </row>
    <row r="334" spans="1:6" ht="26.25" thickBot="1" x14ac:dyDescent="0.3">
      <c r="A334" s="43" t="s">
        <v>722</v>
      </c>
      <c r="B334" s="52" t="s">
        <v>723</v>
      </c>
      <c r="C334" s="47" t="s">
        <v>14</v>
      </c>
      <c r="D334" s="48"/>
      <c r="E334" s="49">
        <v>215</v>
      </c>
      <c r="F334" s="48">
        <f t="shared" si="5"/>
        <v>0</v>
      </c>
    </row>
    <row r="335" spans="1:6" ht="26.25" thickBot="1" x14ac:dyDescent="0.3">
      <c r="A335" s="43" t="s">
        <v>724</v>
      </c>
      <c r="B335" s="52" t="s">
        <v>725</v>
      </c>
      <c r="C335" s="47" t="s">
        <v>14</v>
      </c>
      <c r="D335" s="48"/>
      <c r="E335" s="49">
        <v>1</v>
      </c>
      <c r="F335" s="48">
        <f t="shared" si="5"/>
        <v>0</v>
      </c>
    </row>
    <row r="336" spans="1:6" ht="26.25" thickBot="1" x14ac:dyDescent="0.3">
      <c r="A336" s="43" t="s">
        <v>726</v>
      </c>
      <c r="B336" s="52" t="s">
        <v>727</v>
      </c>
      <c r="C336" s="47" t="s">
        <v>14</v>
      </c>
      <c r="D336" s="48"/>
      <c r="E336" s="49">
        <v>1</v>
      </c>
      <c r="F336" s="48">
        <f t="shared" si="5"/>
        <v>0</v>
      </c>
    </row>
    <row r="337" spans="1:6" ht="26.25" thickBot="1" x14ac:dyDescent="0.3">
      <c r="A337" s="43" t="s">
        <v>728</v>
      </c>
      <c r="B337" s="52" t="s">
        <v>729</v>
      </c>
      <c r="C337" s="47" t="s">
        <v>14</v>
      </c>
      <c r="D337" s="48"/>
      <c r="E337" s="49">
        <v>1</v>
      </c>
      <c r="F337" s="48">
        <f t="shared" si="5"/>
        <v>0</v>
      </c>
    </row>
    <row r="338" spans="1:6" ht="26.25" thickBot="1" x14ac:dyDescent="0.3">
      <c r="A338" s="43" t="s">
        <v>730</v>
      </c>
      <c r="B338" s="52" t="s">
        <v>731</v>
      </c>
      <c r="C338" s="47" t="s">
        <v>14</v>
      </c>
      <c r="D338" s="48"/>
      <c r="E338" s="49">
        <v>1</v>
      </c>
      <c r="F338" s="48">
        <f t="shared" si="5"/>
        <v>0</v>
      </c>
    </row>
    <row r="339" spans="1:6" ht="26.25" thickBot="1" x14ac:dyDescent="0.3">
      <c r="A339" s="43" t="s">
        <v>732</v>
      </c>
      <c r="B339" s="52" t="s">
        <v>733</v>
      </c>
      <c r="C339" s="47" t="s">
        <v>14</v>
      </c>
      <c r="D339" s="48"/>
      <c r="E339" s="49">
        <v>1</v>
      </c>
      <c r="F339" s="48">
        <f t="shared" si="5"/>
        <v>0</v>
      </c>
    </row>
    <row r="340" spans="1:6" ht="15.75" thickBot="1" x14ac:dyDescent="0.3">
      <c r="A340" s="43" t="s">
        <v>734</v>
      </c>
      <c r="B340" s="52" t="s">
        <v>735</v>
      </c>
      <c r="C340" s="47" t="s">
        <v>736</v>
      </c>
      <c r="D340" s="48"/>
      <c r="E340" s="49">
        <v>2</v>
      </c>
      <c r="F340" s="48">
        <f t="shared" si="5"/>
        <v>0</v>
      </c>
    </row>
    <row r="341" spans="1:6" ht="15.75" thickBot="1" x14ac:dyDescent="0.3">
      <c r="A341" s="43" t="s">
        <v>737</v>
      </c>
      <c r="B341" s="52" t="s">
        <v>738</v>
      </c>
      <c r="C341" s="47" t="s">
        <v>14</v>
      </c>
      <c r="D341" s="48"/>
      <c r="E341" s="49">
        <v>2</v>
      </c>
      <c r="F341" s="48">
        <f t="shared" si="5"/>
        <v>0</v>
      </c>
    </row>
    <row r="342" spans="1:6" ht="15.75" thickBot="1" x14ac:dyDescent="0.3">
      <c r="A342" s="43" t="s">
        <v>739</v>
      </c>
      <c r="B342" s="52" t="s">
        <v>740</v>
      </c>
      <c r="C342" s="47" t="s">
        <v>14</v>
      </c>
      <c r="D342" s="48"/>
      <c r="E342" s="49">
        <v>2</v>
      </c>
      <c r="F342" s="48">
        <f t="shared" si="5"/>
        <v>0</v>
      </c>
    </row>
    <row r="343" spans="1:6" ht="15.75" thickBot="1" x14ac:dyDescent="0.3">
      <c r="A343" s="43" t="s">
        <v>741</v>
      </c>
      <c r="B343" s="52" t="s">
        <v>742</v>
      </c>
      <c r="C343" s="47" t="s">
        <v>14</v>
      </c>
      <c r="D343" s="48"/>
      <c r="E343" s="49">
        <v>2</v>
      </c>
      <c r="F343" s="48">
        <f t="shared" si="5"/>
        <v>0</v>
      </c>
    </row>
    <row r="344" spans="1:6" ht="15.75" thickBot="1" x14ac:dyDescent="0.3">
      <c r="A344" s="43" t="s">
        <v>743</v>
      </c>
      <c r="B344" s="52" t="s">
        <v>744</v>
      </c>
      <c r="C344" s="47" t="s">
        <v>14</v>
      </c>
      <c r="D344" s="48"/>
      <c r="E344" s="49">
        <v>2</v>
      </c>
      <c r="F344" s="48">
        <f t="shared" si="5"/>
        <v>0</v>
      </c>
    </row>
    <row r="345" spans="1:6" ht="15.75" thickBot="1" x14ac:dyDescent="0.3">
      <c r="A345" s="43" t="s">
        <v>745</v>
      </c>
      <c r="B345" s="52" t="s">
        <v>746</v>
      </c>
      <c r="C345" s="47" t="s">
        <v>14</v>
      </c>
      <c r="D345" s="48"/>
      <c r="E345" s="49">
        <v>2</v>
      </c>
      <c r="F345" s="48">
        <f t="shared" si="5"/>
        <v>0</v>
      </c>
    </row>
    <row r="346" spans="1:6" ht="15.75" thickBot="1" x14ac:dyDescent="0.3">
      <c r="A346" s="43" t="s">
        <v>747</v>
      </c>
      <c r="B346" s="52" t="s">
        <v>748</v>
      </c>
      <c r="C346" s="47" t="s">
        <v>14</v>
      </c>
      <c r="D346" s="48"/>
      <c r="E346" s="49">
        <v>2</v>
      </c>
      <c r="F346" s="48">
        <f t="shared" si="5"/>
        <v>0</v>
      </c>
    </row>
    <row r="347" spans="1:6" ht="15.75" thickBot="1" x14ac:dyDescent="0.3">
      <c r="A347" s="43" t="s">
        <v>749</v>
      </c>
      <c r="B347" s="52" t="s">
        <v>750</v>
      </c>
      <c r="C347" s="47" t="s">
        <v>14</v>
      </c>
      <c r="D347" s="48"/>
      <c r="E347" s="49">
        <v>2</v>
      </c>
      <c r="F347" s="48">
        <f t="shared" si="5"/>
        <v>0</v>
      </c>
    </row>
    <row r="348" spans="1:6" ht="26.25" thickBot="1" x14ac:dyDescent="0.3">
      <c r="A348" s="50" t="s">
        <v>751</v>
      </c>
      <c r="B348" s="40"/>
      <c r="C348" s="40"/>
      <c r="D348" s="40"/>
      <c r="E348" s="40"/>
      <c r="F348" s="40"/>
    </row>
    <row r="349" spans="1:6" ht="26.25" thickBot="1" x14ac:dyDescent="0.3">
      <c r="A349" s="43" t="s">
        <v>10</v>
      </c>
      <c r="B349" s="52" t="s">
        <v>11</v>
      </c>
      <c r="C349" s="47" t="s">
        <v>9</v>
      </c>
      <c r="D349" s="48"/>
      <c r="E349" s="49">
        <v>26</v>
      </c>
      <c r="F349" s="48">
        <f t="shared" ref="F349:F387" si="6">E349*D349</f>
        <v>0</v>
      </c>
    </row>
    <row r="350" spans="1:6" ht="26.25" thickBot="1" x14ac:dyDescent="0.3">
      <c r="A350" s="43" t="s">
        <v>752</v>
      </c>
      <c r="B350" s="52" t="s">
        <v>753</v>
      </c>
      <c r="C350" s="47" t="s">
        <v>9</v>
      </c>
      <c r="D350" s="48"/>
      <c r="E350" s="49">
        <v>1</v>
      </c>
      <c r="F350" s="48">
        <f t="shared" si="6"/>
        <v>0</v>
      </c>
    </row>
    <row r="351" spans="1:6" ht="15.75" thickBot="1" x14ac:dyDescent="0.3">
      <c r="A351" s="43" t="s">
        <v>754</v>
      </c>
      <c r="B351" s="52" t="s">
        <v>755</v>
      </c>
      <c r="C351" s="47" t="s">
        <v>9</v>
      </c>
      <c r="D351" s="48"/>
      <c r="E351" s="49">
        <v>2</v>
      </c>
      <c r="F351" s="48">
        <f t="shared" si="6"/>
        <v>0</v>
      </c>
    </row>
    <row r="352" spans="1:6" ht="15.75" thickBot="1" x14ac:dyDescent="0.3">
      <c r="A352" s="43" t="s">
        <v>756</v>
      </c>
      <c r="B352" s="52" t="s">
        <v>757</v>
      </c>
      <c r="C352" s="47" t="s">
        <v>14</v>
      </c>
      <c r="D352" s="48"/>
      <c r="E352" s="49">
        <v>6</v>
      </c>
      <c r="F352" s="48">
        <f t="shared" si="6"/>
        <v>0</v>
      </c>
    </row>
    <row r="353" spans="1:6" ht="15.75" thickBot="1" x14ac:dyDescent="0.3">
      <c r="A353" s="43" t="s">
        <v>90</v>
      </c>
      <c r="B353" s="52" t="s">
        <v>91</v>
      </c>
      <c r="C353" s="47" t="s">
        <v>9</v>
      </c>
      <c r="D353" s="48"/>
      <c r="E353" s="49">
        <v>4</v>
      </c>
      <c r="F353" s="48">
        <f t="shared" si="6"/>
        <v>0</v>
      </c>
    </row>
    <row r="354" spans="1:6" ht="15.75" thickBot="1" x14ac:dyDescent="0.3">
      <c r="A354" s="43" t="s">
        <v>92</v>
      </c>
      <c r="B354" s="52" t="s">
        <v>93</v>
      </c>
      <c r="C354" s="47" t="s">
        <v>9</v>
      </c>
      <c r="D354" s="48"/>
      <c r="E354" s="49">
        <v>2</v>
      </c>
      <c r="F354" s="48">
        <f t="shared" si="6"/>
        <v>0</v>
      </c>
    </row>
    <row r="355" spans="1:6" ht="15.75" thickBot="1" x14ac:dyDescent="0.3">
      <c r="A355" s="43" t="s">
        <v>758</v>
      </c>
      <c r="B355" s="52" t="s">
        <v>759</v>
      </c>
      <c r="C355" s="47" t="s">
        <v>760</v>
      </c>
      <c r="D355" s="48"/>
      <c r="E355" s="49">
        <v>4</v>
      </c>
      <c r="F355" s="48">
        <f t="shared" si="6"/>
        <v>0</v>
      </c>
    </row>
    <row r="356" spans="1:6" ht="15.75" thickBot="1" x14ac:dyDescent="0.3">
      <c r="A356" s="43" t="s">
        <v>761</v>
      </c>
      <c r="B356" s="52" t="s">
        <v>762</v>
      </c>
      <c r="C356" s="47" t="s">
        <v>9</v>
      </c>
      <c r="D356" s="48"/>
      <c r="E356" s="49">
        <v>3</v>
      </c>
      <c r="F356" s="48">
        <f t="shared" si="6"/>
        <v>0</v>
      </c>
    </row>
    <row r="357" spans="1:6" ht="15.75" thickBot="1" x14ac:dyDescent="0.3">
      <c r="A357" s="43" t="s">
        <v>7</v>
      </c>
      <c r="B357" s="52" t="s">
        <v>8</v>
      </c>
      <c r="C357" s="47" t="s">
        <v>9</v>
      </c>
      <c r="D357" s="48"/>
      <c r="E357" s="49">
        <v>6</v>
      </c>
      <c r="F357" s="48">
        <f t="shared" si="6"/>
        <v>0</v>
      </c>
    </row>
    <row r="358" spans="1:6" ht="15.75" thickBot="1" x14ac:dyDescent="0.3">
      <c r="A358" s="43" t="s">
        <v>763</v>
      </c>
      <c r="B358" s="52" t="s">
        <v>764</v>
      </c>
      <c r="C358" s="47" t="s">
        <v>9</v>
      </c>
      <c r="D358" s="48"/>
      <c r="E358" s="49">
        <v>2</v>
      </c>
      <c r="F358" s="48">
        <f t="shared" si="6"/>
        <v>0</v>
      </c>
    </row>
    <row r="359" spans="1:6" ht="15.75" thickBot="1" x14ac:dyDescent="0.3">
      <c r="A359" s="43" t="s">
        <v>15</v>
      </c>
      <c r="B359" s="52" t="s">
        <v>16</v>
      </c>
      <c r="C359" s="47" t="s">
        <v>14</v>
      </c>
      <c r="D359" s="48"/>
      <c r="E359" s="49">
        <v>32</v>
      </c>
      <c r="F359" s="48">
        <f t="shared" si="6"/>
        <v>0</v>
      </c>
    </row>
    <row r="360" spans="1:6" ht="15.75" thickBot="1" x14ac:dyDescent="0.3">
      <c r="A360" s="43" t="s">
        <v>765</v>
      </c>
      <c r="B360" s="52" t="s">
        <v>766</v>
      </c>
      <c r="C360" s="47" t="s">
        <v>14</v>
      </c>
      <c r="D360" s="48"/>
      <c r="E360" s="49">
        <v>2</v>
      </c>
      <c r="F360" s="48">
        <f t="shared" si="6"/>
        <v>0</v>
      </c>
    </row>
    <row r="361" spans="1:6" ht="15.75" thickBot="1" x14ac:dyDescent="0.3">
      <c r="A361" s="43" t="s">
        <v>767</v>
      </c>
      <c r="B361" s="52" t="s">
        <v>768</v>
      </c>
      <c r="C361" s="47" t="s">
        <v>14</v>
      </c>
      <c r="D361" s="48"/>
      <c r="E361" s="49">
        <v>1</v>
      </c>
      <c r="F361" s="48">
        <f t="shared" si="6"/>
        <v>0</v>
      </c>
    </row>
    <row r="362" spans="1:6" ht="15.75" thickBot="1" x14ac:dyDescent="0.3">
      <c r="A362" s="43" t="s">
        <v>12</v>
      </c>
      <c r="B362" s="52" t="s">
        <v>13</v>
      </c>
      <c r="C362" s="47" t="s">
        <v>14</v>
      </c>
      <c r="D362" s="48"/>
      <c r="E362" s="49">
        <v>9</v>
      </c>
      <c r="F362" s="48">
        <f t="shared" si="6"/>
        <v>0</v>
      </c>
    </row>
    <row r="363" spans="1:6" ht="15.75" thickBot="1" x14ac:dyDescent="0.3">
      <c r="A363" s="43" t="s">
        <v>62</v>
      </c>
      <c r="B363" s="52" t="s">
        <v>63</v>
      </c>
      <c r="C363" s="47" t="s">
        <v>23</v>
      </c>
      <c r="D363" s="48"/>
      <c r="E363" s="49">
        <v>10</v>
      </c>
      <c r="F363" s="48">
        <f t="shared" si="6"/>
        <v>0</v>
      </c>
    </row>
    <row r="364" spans="1:6" ht="15.75" thickBot="1" x14ac:dyDescent="0.3">
      <c r="A364" s="43" t="s">
        <v>21</v>
      </c>
      <c r="B364" s="52" t="s">
        <v>22</v>
      </c>
      <c r="C364" s="47" t="s">
        <v>23</v>
      </c>
      <c r="D364" s="48"/>
      <c r="E364" s="49">
        <v>30</v>
      </c>
      <c r="F364" s="48">
        <f t="shared" si="6"/>
        <v>0</v>
      </c>
    </row>
    <row r="365" spans="1:6" ht="15.75" thickBot="1" x14ac:dyDescent="0.3">
      <c r="A365" s="43" t="s">
        <v>769</v>
      </c>
      <c r="B365" s="52" t="s">
        <v>770</v>
      </c>
      <c r="C365" s="47" t="s">
        <v>23</v>
      </c>
      <c r="D365" s="48"/>
      <c r="E365" s="49">
        <v>10</v>
      </c>
      <c r="F365" s="48">
        <f t="shared" si="6"/>
        <v>0</v>
      </c>
    </row>
    <row r="366" spans="1:6" ht="15.75" thickBot="1" x14ac:dyDescent="0.3">
      <c r="A366" s="43" t="s">
        <v>771</v>
      </c>
      <c r="B366" s="52" t="s">
        <v>772</v>
      </c>
      <c r="C366" s="47" t="s">
        <v>23</v>
      </c>
      <c r="D366" s="48"/>
      <c r="E366" s="49">
        <v>5</v>
      </c>
      <c r="F366" s="48">
        <f t="shared" si="6"/>
        <v>0</v>
      </c>
    </row>
    <row r="367" spans="1:6" ht="15.75" thickBot="1" x14ac:dyDescent="0.3">
      <c r="A367" s="43" t="s">
        <v>773</v>
      </c>
      <c r="B367" s="52" t="s">
        <v>774</v>
      </c>
      <c r="C367" s="47" t="s">
        <v>23</v>
      </c>
      <c r="D367" s="48"/>
      <c r="E367" s="49">
        <v>8</v>
      </c>
      <c r="F367" s="48">
        <f t="shared" si="6"/>
        <v>0</v>
      </c>
    </row>
    <row r="368" spans="1:6" ht="15.75" thickBot="1" x14ac:dyDescent="0.3">
      <c r="A368" s="43" t="s">
        <v>775</v>
      </c>
      <c r="B368" s="52" t="s">
        <v>776</v>
      </c>
      <c r="C368" s="47" t="s">
        <v>23</v>
      </c>
      <c r="D368" s="48"/>
      <c r="E368" s="49">
        <v>5</v>
      </c>
      <c r="F368" s="48">
        <f t="shared" si="6"/>
        <v>0</v>
      </c>
    </row>
    <row r="369" spans="1:6" ht="15.75" thickBot="1" x14ac:dyDescent="0.3">
      <c r="A369" s="43" t="s">
        <v>84</v>
      </c>
      <c r="B369" s="52" t="s">
        <v>85</v>
      </c>
      <c r="C369" s="47" t="s">
        <v>23</v>
      </c>
      <c r="D369" s="48"/>
      <c r="E369" s="49">
        <v>2</v>
      </c>
      <c r="F369" s="48">
        <f t="shared" si="6"/>
        <v>0</v>
      </c>
    </row>
    <row r="370" spans="1:6" ht="15.75" thickBot="1" x14ac:dyDescent="0.3">
      <c r="A370" s="43" t="s">
        <v>777</v>
      </c>
      <c r="B370" s="52" t="s">
        <v>778</v>
      </c>
      <c r="C370" s="47" t="s">
        <v>14</v>
      </c>
      <c r="D370" s="48"/>
      <c r="E370" s="49">
        <v>5</v>
      </c>
      <c r="F370" s="48">
        <f t="shared" si="6"/>
        <v>0</v>
      </c>
    </row>
    <row r="371" spans="1:6" ht="15.75" thickBot="1" x14ac:dyDescent="0.3">
      <c r="A371" s="43" t="s">
        <v>779</v>
      </c>
      <c r="B371" s="52" t="s">
        <v>780</v>
      </c>
      <c r="C371" s="47" t="s">
        <v>14</v>
      </c>
      <c r="D371" s="48"/>
      <c r="E371" s="49">
        <v>2</v>
      </c>
      <c r="F371" s="48">
        <f t="shared" si="6"/>
        <v>0</v>
      </c>
    </row>
    <row r="372" spans="1:6" ht="15.75" thickBot="1" x14ac:dyDescent="0.3">
      <c r="A372" s="43" t="s">
        <v>781</v>
      </c>
      <c r="B372" s="52" t="s">
        <v>782</v>
      </c>
      <c r="C372" s="47" t="s">
        <v>14</v>
      </c>
      <c r="D372" s="48"/>
      <c r="E372" s="49">
        <v>5</v>
      </c>
      <c r="F372" s="48">
        <f t="shared" si="6"/>
        <v>0</v>
      </c>
    </row>
    <row r="373" spans="1:6" ht="15.75" thickBot="1" x14ac:dyDescent="0.3">
      <c r="A373" s="43" t="s">
        <v>783</v>
      </c>
      <c r="B373" s="52" t="s">
        <v>784</v>
      </c>
      <c r="C373" s="47" t="s">
        <v>14</v>
      </c>
      <c r="D373" s="48"/>
      <c r="E373" s="49">
        <v>2</v>
      </c>
      <c r="F373" s="48">
        <f t="shared" si="6"/>
        <v>0</v>
      </c>
    </row>
    <row r="374" spans="1:6" ht="15.75" thickBot="1" x14ac:dyDescent="0.3">
      <c r="A374" s="43" t="s">
        <v>33</v>
      </c>
      <c r="B374" s="52" t="s">
        <v>34</v>
      </c>
      <c r="C374" s="47" t="s">
        <v>14</v>
      </c>
      <c r="D374" s="48"/>
      <c r="E374" s="49">
        <v>9</v>
      </c>
      <c r="F374" s="48">
        <f t="shared" si="6"/>
        <v>0</v>
      </c>
    </row>
    <row r="375" spans="1:6" ht="15.75" thickBot="1" x14ac:dyDescent="0.3">
      <c r="A375" s="43" t="s">
        <v>785</v>
      </c>
      <c r="B375" s="52" t="s">
        <v>786</v>
      </c>
      <c r="C375" s="47" t="s">
        <v>14</v>
      </c>
      <c r="D375" s="48"/>
      <c r="E375" s="49">
        <v>2</v>
      </c>
      <c r="F375" s="48">
        <f t="shared" si="6"/>
        <v>0</v>
      </c>
    </row>
    <row r="376" spans="1:6" ht="15.75" thickBot="1" x14ac:dyDescent="0.3">
      <c r="A376" s="43" t="s">
        <v>787</v>
      </c>
      <c r="B376" s="52" t="s">
        <v>788</v>
      </c>
      <c r="C376" s="47" t="s">
        <v>14</v>
      </c>
      <c r="D376" s="48"/>
      <c r="E376" s="49">
        <v>24</v>
      </c>
      <c r="F376" s="48">
        <f t="shared" si="6"/>
        <v>0</v>
      </c>
    </row>
    <row r="377" spans="1:6" ht="15.75" thickBot="1" x14ac:dyDescent="0.3">
      <c r="A377" s="43" t="s">
        <v>789</v>
      </c>
      <c r="B377" s="52" t="s">
        <v>790</v>
      </c>
      <c r="C377" s="47" t="s">
        <v>14</v>
      </c>
      <c r="D377" s="48"/>
      <c r="E377" s="49">
        <v>7</v>
      </c>
      <c r="F377" s="48">
        <f t="shared" si="6"/>
        <v>0</v>
      </c>
    </row>
    <row r="378" spans="1:6" ht="15.75" thickBot="1" x14ac:dyDescent="0.3">
      <c r="A378" s="43" t="s">
        <v>791</v>
      </c>
      <c r="B378" s="52" t="s">
        <v>792</v>
      </c>
      <c r="C378" s="47" t="s">
        <v>26</v>
      </c>
      <c r="D378" s="48"/>
      <c r="E378" s="49">
        <v>2</v>
      </c>
      <c r="F378" s="48">
        <f t="shared" si="6"/>
        <v>0</v>
      </c>
    </row>
    <row r="379" spans="1:6" ht="15.75" thickBot="1" x14ac:dyDescent="0.3">
      <c r="A379" s="43" t="s">
        <v>793</v>
      </c>
      <c r="B379" s="52" t="s">
        <v>794</v>
      </c>
      <c r="C379" s="47" t="s">
        <v>14</v>
      </c>
      <c r="D379" s="48"/>
      <c r="E379" s="49">
        <v>3</v>
      </c>
      <c r="F379" s="48">
        <f t="shared" si="6"/>
        <v>0</v>
      </c>
    </row>
    <row r="380" spans="1:6" ht="15.75" thickBot="1" x14ac:dyDescent="0.3">
      <c r="A380" s="43" t="s">
        <v>72</v>
      </c>
      <c r="B380" s="52" t="s">
        <v>73</v>
      </c>
      <c r="C380" s="47" t="s">
        <v>14</v>
      </c>
      <c r="D380" s="48"/>
      <c r="E380" s="49">
        <v>2</v>
      </c>
      <c r="F380" s="48">
        <f t="shared" si="6"/>
        <v>0</v>
      </c>
    </row>
    <row r="381" spans="1:6" ht="15.75" thickBot="1" x14ac:dyDescent="0.3">
      <c r="A381" s="43" t="s">
        <v>100</v>
      </c>
      <c r="B381" s="52" t="s">
        <v>101</v>
      </c>
      <c r="C381" s="47" t="s">
        <v>14</v>
      </c>
      <c r="D381" s="48"/>
      <c r="E381" s="49">
        <v>1</v>
      </c>
      <c r="F381" s="48">
        <f t="shared" si="6"/>
        <v>0</v>
      </c>
    </row>
    <row r="382" spans="1:6" ht="15.75" thickBot="1" x14ac:dyDescent="0.3">
      <c r="A382" s="43" t="s">
        <v>795</v>
      </c>
      <c r="B382" s="52" t="s">
        <v>796</v>
      </c>
      <c r="C382" s="47" t="s">
        <v>14</v>
      </c>
      <c r="D382" s="48"/>
      <c r="E382" s="49">
        <v>0</v>
      </c>
      <c r="F382" s="48">
        <f t="shared" si="6"/>
        <v>0</v>
      </c>
    </row>
    <row r="383" spans="1:6" ht="15.75" thickBot="1" x14ac:dyDescent="0.3">
      <c r="A383" s="43" t="s">
        <v>797</v>
      </c>
      <c r="B383" s="52" t="s">
        <v>798</v>
      </c>
      <c r="C383" s="47" t="s">
        <v>14</v>
      </c>
      <c r="D383" s="48"/>
      <c r="E383" s="49">
        <v>0</v>
      </c>
      <c r="F383" s="48">
        <f t="shared" si="6"/>
        <v>0</v>
      </c>
    </row>
    <row r="384" spans="1:6" ht="15.75" thickBot="1" x14ac:dyDescent="0.3">
      <c r="A384" s="43" t="s">
        <v>799</v>
      </c>
      <c r="B384" s="52" t="s">
        <v>800</v>
      </c>
      <c r="C384" s="47" t="s">
        <v>14</v>
      </c>
      <c r="D384" s="48"/>
      <c r="E384" s="49">
        <v>3</v>
      </c>
      <c r="F384" s="48">
        <f t="shared" si="6"/>
        <v>0</v>
      </c>
    </row>
    <row r="385" spans="1:6" ht="26.25" thickBot="1" x14ac:dyDescent="0.3">
      <c r="A385" s="43" t="s">
        <v>88</v>
      </c>
      <c r="B385" s="52" t="s">
        <v>89</v>
      </c>
      <c r="C385" s="47" t="s">
        <v>14</v>
      </c>
      <c r="D385" s="48"/>
      <c r="E385" s="49">
        <v>10</v>
      </c>
      <c r="F385" s="48">
        <f t="shared" si="6"/>
        <v>0</v>
      </c>
    </row>
    <row r="386" spans="1:6" ht="26.25" thickBot="1" x14ac:dyDescent="0.3">
      <c r="A386" s="43" t="s">
        <v>801</v>
      </c>
      <c r="B386" s="52" t="s">
        <v>802</v>
      </c>
      <c r="C386" s="47" t="s">
        <v>14</v>
      </c>
      <c r="D386" s="48"/>
      <c r="E386" s="49">
        <v>10</v>
      </c>
      <c r="F386" s="48">
        <f t="shared" si="6"/>
        <v>0</v>
      </c>
    </row>
    <row r="387" spans="1:6" ht="39" thickBot="1" x14ac:dyDescent="0.3">
      <c r="A387" s="43" t="s">
        <v>31</v>
      </c>
      <c r="B387" s="52" t="s">
        <v>32</v>
      </c>
      <c r="C387" s="47" t="s">
        <v>14</v>
      </c>
      <c r="D387" s="48"/>
      <c r="E387" s="49">
        <v>1</v>
      </c>
      <c r="F387" s="48">
        <f t="shared" si="6"/>
        <v>0</v>
      </c>
    </row>
    <row r="388" spans="1:6" ht="15.75" thickBot="1" x14ac:dyDescent="0.3">
      <c r="A388" s="50" t="s">
        <v>803</v>
      </c>
      <c r="B388" s="55"/>
      <c r="C388" s="40"/>
      <c r="D388" s="40"/>
      <c r="E388" s="40"/>
      <c r="F388" s="40"/>
    </row>
    <row r="389" spans="1:6" ht="15.75" thickBot="1" x14ac:dyDescent="0.3">
      <c r="A389" s="51" t="s">
        <v>804</v>
      </c>
      <c r="B389" s="52" t="s">
        <v>805</v>
      </c>
      <c r="C389" s="47" t="s">
        <v>806</v>
      </c>
      <c r="D389" s="48"/>
      <c r="E389" s="47">
        <v>17</v>
      </c>
      <c r="F389" s="48">
        <f>E389*D389</f>
        <v>0</v>
      </c>
    </row>
    <row r="390" spans="1:6" ht="26.25" thickBot="1" x14ac:dyDescent="0.3">
      <c r="A390" s="51" t="s">
        <v>807</v>
      </c>
      <c r="B390" s="52" t="s">
        <v>808</v>
      </c>
      <c r="C390" s="47" t="s">
        <v>809</v>
      </c>
      <c r="D390" s="48"/>
      <c r="E390" s="48">
        <f>D6*60+D43*10+D224*3+D252*16+D297*2</f>
        <v>0</v>
      </c>
      <c r="F390" s="48">
        <f>E390*D390</f>
        <v>0</v>
      </c>
    </row>
    <row r="391" spans="1:6" ht="51.75" thickBot="1" x14ac:dyDescent="0.3">
      <c r="A391" s="51" t="s">
        <v>810</v>
      </c>
      <c r="B391" s="52" t="s">
        <v>811</v>
      </c>
      <c r="C391" s="47" t="s">
        <v>809</v>
      </c>
      <c r="D391" s="48"/>
      <c r="E391" s="48">
        <f>E390</f>
        <v>0</v>
      </c>
      <c r="F391" s="48">
        <f>E391*D391</f>
        <v>0</v>
      </c>
    </row>
    <row r="392" spans="1:6" ht="39" thickBot="1" x14ac:dyDescent="0.3">
      <c r="A392" s="50" t="s">
        <v>812</v>
      </c>
      <c r="B392" s="55"/>
      <c r="C392" s="40"/>
      <c r="D392" s="40"/>
      <c r="E392" s="40"/>
      <c r="F392" s="40"/>
    </row>
    <row r="393" spans="1:6" ht="31.5" customHeight="1" thickBot="1" x14ac:dyDescent="0.3">
      <c r="A393" s="43" t="s">
        <v>813</v>
      </c>
      <c r="B393" s="52" t="s">
        <v>814</v>
      </c>
      <c r="C393" s="47" t="s">
        <v>14</v>
      </c>
      <c r="D393" s="48"/>
      <c r="E393" s="61">
        <v>1</v>
      </c>
      <c r="F393" s="62">
        <f>E393*D393</f>
        <v>0</v>
      </c>
    </row>
    <row r="394" spans="1:6" ht="30" x14ac:dyDescent="0.25">
      <c r="B394" s="60"/>
      <c r="C394" s="60"/>
      <c r="D394" s="60"/>
      <c r="E394" s="65" t="s">
        <v>822</v>
      </c>
      <c r="F394" s="66">
        <f>SUM(F6:F393)</f>
        <v>0</v>
      </c>
    </row>
    <row r="395" spans="1:6" ht="30" x14ac:dyDescent="0.25">
      <c r="E395" s="63" t="s">
        <v>820</v>
      </c>
      <c r="F395" s="64">
        <f>F394*0.2</f>
        <v>0</v>
      </c>
    </row>
    <row r="396" spans="1:6" ht="30.75" thickBot="1" x14ac:dyDescent="0.3">
      <c r="E396" s="67" t="s">
        <v>821</v>
      </c>
      <c r="F396" s="68">
        <f>F395+F394</f>
        <v>0</v>
      </c>
    </row>
  </sheetData>
  <mergeCells count="4">
    <mergeCell ref="E3:F3"/>
    <mergeCell ref="A3:D3"/>
    <mergeCell ref="B2:F2"/>
    <mergeCell ref="A1:F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workbookViewId="0">
      <selection activeCell="B99" sqref="B99"/>
    </sheetView>
  </sheetViews>
  <sheetFormatPr baseColWidth="10" defaultRowHeight="15" x14ac:dyDescent="0.25"/>
  <cols>
    <col min="2" max="2" width="76.28515625" bestFit="1" customWidth="1"/>
  </cols>
  <sheetData>
    <row r="1" spans="1:6" x14ac:dyDescent="0.25">
      <c r="A1" s="78"/>
      <c r="B1" s="78"/>
      <c r="C1" s="78"/>
      <c r="D1" s="78"/>
      <c r="E1" s="78"/>
      <c r="F1" s="78"/>
    </row>
    <row r="2" spans="1:6" x14ac:dyDescent="0.25">
      <c r="A2" s="78"/>
      <c r="B2" s="78"/>
      <c r="C2" s="78"/>
      <c r="D2" s="78"/>
      <c r="E2" s="78"/>
      <c r="F2" s="78"/>
    </row>
    <row r="3" spans="1:6" ht="56.25" customHeight="1" x14ac:dyDescent="0.25">
      <c r="A3" s="79" t="s">
        <v>818</v>
      </c>
      <c r="B3" s="80"/>
      <c r="C3" s="80"/>
      <c r="D3" s="80"/>
      <c r="E3" s="80"/>
      <c r="F3" s="80"/>
    </row>
    <row r="4" spans="1:6" ht="225.75" customHeight="1" x14ac:dyDescent="0.25">
      <c r="A4" s="81" t="s">
        <v>819</v>
      </c>
      <c r="B4" s="81"/>
      <c r="C4" s="81"/>
      <c r="D4" s="81"/>
      <c r="E4" s="81"/>
      <c r="F4" s="81"/>
    </row>
    <row r="5" spans="1:6" ht="15.75" thickBot="1" x14ac:dyDescent="0.3">
      <c r="A5" s="57" t="s">
        <v>0</v>
      </c>
      <c r="B5" s="58" t="s">
        <v>1</v>
      </c>
      <c r="C5" s="59" t="s">
        <v>2</v>
      </c>
      <c r="D5" s="58" t="s">
        <v>3</v>
      </c>
      <c r="E5" s="59" t="s">
        <v>4</v>
      </c>
      <c r="F5" s="59" t="s">
        <v>5</v>
      </c>
    </row>
    <row r="6" spans="1:6" x14ac:dyDescent="0.25">
      <c r="A6" s="1"/>
      <c r="B6" s="2" t="s">
        <v>6</v>
      </c>
      <c r="C6" s="3"/>
      <c r="D6" s="4"/>
      <c r="E6" s="3"/>
      <c r="F6" s="5"/>
    </row>
    <row r="7" spans="1:6" x14ac:dyDescent="0.25">
      <c r="A7" s="6" t="s">
        <v>7</v>
      </c>
      <c r="B7" s="7" t="s">
        <v>8</v>
      </c>
      <c r="C7" s="8" t="s">
        <v>9</v>
      </c>
      <c r="D7" s="9">
        <f>BPUDE!$D$357</f>
        <v>0</v>
      </c>
      <c r="E7" s="8">
        <v>1</v>
      </c>
      <c r="F7" s="10">
        <f>E7*D7</f>
        <v>0</v>
      </c>
    </row>
    <row r="8" spans="1:6" x14ac:dyDescent="0.25">
      <c r="A8" s="11" t="s">
        <v>10</v>
      </c>
      <c r="B8" s="7" t="s">
        <v>11</v>
      </c>
      <c r="C8" s="8" t="s">
        <v>9</v>
      </c>
      <c r="D8" s="9">
        <f>BPUDE!$D$349</f>
        <v>0</v>
      </c>
      <c r="E8" s="8">
        <v>1</v>
      </c>
      <c r="F8" s="10">
        <f t="shared" ref="F8:F70" si="0">E8*D8</f>
        <v>0</v>
      </c>
    </row>
    <row r="9" spans="1:6" x14ac:dyDescent="0.25">
      <c r="A9" s="11" t="s">
        <v>12</v>
      </c>
      <c r="B9" s="7" t="s">
        <v>13</v>
      </c>
      <c r="C9" s="8" t="s">
        <v>14</v>
      </c>
      <c r="D9" s="9">
        <f>BPUDE!$D$362</f>
        <v>0</v>
      </c>
      <c r="E9" s="8">
        <v>1</v>
      </c>
      <c r="F9" s="10">
        <f t="shared" si="0"/>
        <v>0</v>
      </c>
    </row>
    <row r="10" spans="1:6" x14ac:dyDescent="0.25">
      <c r="A10" s="11" t="s">
        <v>15</v>
      </c>
      <c r="B10" s="7" t="s">
        <v>16</v>
      </c>
      <c r="C10" s="8" t="s">
        <v>14</v>
      </c>
      <c r="D10" s="9">
        <f>BPUDE!$D$359</f>
        <v>0</v>
      </c>
      <c r="E10" s="8">
        <v>1</v>
      </c>
      <c r="F10" s="10">
        <f t="shared" si="0"/>
        <v>0</v>
      </c>
    </row>
    <row r="11" spans="1:6" x14ac:dyDescent="0.25">
      <c r="A11" s="11" t="s">
        <v>17</v>
      </c>
      <c r="B11" s="7" t="s">
        <v>18</v>
      </c>
      <c r="C11" s="8" t="s">
        <v>14</v>
      </c>
      <c r="D11" s="9">
        <f>BPUDE!$D$36</f>
        <v>0</v>
      </c>
      <c r="E11" s="8">
        <v>2</v>
      </c>
      <c r="F11" s="10">
        <f t="shared" si="0"/>
        <v>0</v>
      </c>
    </row>
    <row r="12" spans="1:6" x14ac:dyDescent="0.25">
      <c r="A12" s="12" t="s">
        <v>19</v>
      </c>
      <c r="B12" s="13" t="s">
        <v>20</v>
      </c>
      <c r="C12" s="14" t="s">
        <v>14</v>
      </c>
      <c r="D12" s="15">
        <f>BPUDE!$D$37</f>
        <v>0</v>
      </c>
      <c r="E12" s="8">
        <v>2</v>
      </c>
      <c r="F12" s="10">
        <f t="shared" si="0"/>
        <v>0</v>
      </c>
    </row>
    <row r="13" spans="1:6" x14ac:dyDescent="0.25">
      <c r="A13" s="11" t="s">
        <v>21</v>
      </c>
      <c r="B13" s="7" t="s">
        <v>22</v>
      </c>
      <c r="C13" s="8" t="s">
        <v>23</v>
      </c>
      <c r="D13" s="9">
        <f>BPUDE!$D$364</f>
        <v>0</v>
      </c>
      <c r="E13" s="8">
        <v>1.82</v>
      </c>
      <c r="F13" s="10">
        <f t="shared" si="0"/>
        <v>0</v>
      </c>
    </row>
    <row r="14" spans="1:6" x14ac:dyDescent="0.25">
      <c r="A14" s="12" t="s">
        <v>24</v>
      </c>
      <c r="B14" s="13" t="s">
        <v>25</v>
      </c>
      <c r="C14" s="16" t="s">
        <v>26</v>
      </c>
      <c r="D14" s="17">
        <f>BPUDE!$D$11</f>
        <v>0</v>
      </c>
      <c r="E14" s="8">
        <v>3.7</v>
      </c>
      <c r="F14" s="10">
        <f t="shared" si="0"/>
        <v>0</v>
      </c>
    </row>
    <row r="15" spans="1:6" x14ac:dyDescent="0.25">
      <c r="A15" s="12" t="s">
        <v>27</v>
      </c>
      <c r="B15" s="13" t="s">
        <v>28</v>
      </c>
      <c r="C15" s="16" t="s">
        <v>14</v>
      </c>
      <c r="D15" s="17">
        <f>BPUDE!$D$23</f>
        <v>0</v>
      </c>
      <c r="E15" s="8">
        <v>1</v>
      </c>
      <c r="F15" s="10">
        <f t="shared" si="0"/>
        <v>0</v>
      </c>
    </row>
    <row r="16" spans="1:6" x14ac:dyDescent="0.25">
      <c r="A16" s="12" t="s">
        <v>29</v>
      </c>
      <c r="B16" s="13" t="s">
        <v>30</v>
      </c>
      <c r="C16" s="16" t="s">
        <v>14</v>
      </c>
      <c r="D16" s="17">
        <f>BPUDE!$D$154</f>
        <v>0</v>
      </c>
      <c r="E16" s="8">
        <v>4</v>
      </c>
      <c r="F16" s="10">
        <f t="shared" si="0"/>
        <v>0</v>
      </c>
    </row>
    <row r="17" spans="1:6" ht="25.5" x14ac:dyDescent="0.25">
      <c r="A17" s="12" t="s">
        <v>31</v>
      </c>
      <c r="B17" s="13" t="s">
        <v>32</v>
      </c>
      <c r="C17" s="16" t="s">
        <v>14</v>
      </c>
      <c r="D17" s="17">
        <f>BPUDE!$D$387</f>
        <v>0</v>
      </c>
      <c r="E17" s="8">
        <v>1</v>
      </c>
      <c r="F17" s="10">
        <f t="shared" si="0"/>
        <v>0</v>
      </c>
    </row>
    <row r="18" spans="1:6" ht="15.75" thickBot="1" x14ac:dyDescent="0.3">
      <c r="A18" s="12" t="s">
        <v>33</v>
      </c>
      <c r="B18" s="13" t="s">
        <v>34</v>
      </c>
      <c r="C18" s="16" t="s">
        <v>14</v>
      </c>
      <c r="D18" s="17">
        <f>BPUDE!$D$374</f>
        <v>0</v>
      </c>
      <c r="E18" s="8">
        <v>5</v>
      </c>
      <c r="F18" s="10">
        <f t="shared" si="0"/>
        <v>0</v>
      </c>
    </row>
    <row r="19" spans="1:6" ht="15.75" thickBot="1" x14ac:dyDescent="0.3">
      <c r="A19" s="18"/>
      <c r="B19" s="19"/>
      <c r="C19" s="20"/>
      <c r="D19" s="21"/>
      <c r="E19" s="22" t="s">
        <v>35</v>
      </c>
      <c r="F19" s="23">
        <f>SUM(F7:F18)</f>
        <v>0</v>
      </c>
    </row>
    <row r="20" spans="1:6" x14ac:dyDescent="0.25">
      <c r="A20" s="24"/>
      <c r="B20" s="2" t="s">
        <v>36</v>
      </c>
      <c r="C20" s="3"/>
      <c r="D20" s="25"/>
      <c r="E20" s="3"/>
      <c r="F20" s="26"/>
    </row>
    <row r="21" spans="1:6" x14ac:dyDescent="0.25">
      <c r="A21" s="11" t="s">
        <v>27</v>
      </c>
      <c r="B21" s="7" t="s">
        <v>28</v>
      </c>
      <c r="C21" s="8" t="s">
        <v>14</v>
      </c>
      <c r="D21" s="27">
        <f>BPUDE!$D$23</f>
        <v>0</v>
      </c>
      <c r="E21" s="8">
        <v>1</v>
      </c>
      <c r="F21" s="10">
        <f t="shared" si="0"/>
        <v>0</v>
      </c>
    </row>
    <row r="22" spans="1:6" x14ac:dyDescent="0.25">
      <c r="A22" s="11" t="s">
        <v>10</v>
      </c>
      <c r="B22" s="28" t="s">
        <v>11</v>
      </c>
      <c r="C22" s="8" t="s">
        <v>9</v>
      </c>
      <c r="D22" s="9">
        <f>BPUDE!$D$349</f>
        <v>0</v>
      </c>
      <c r="E22" s="8">
        <v>0.51</v>
      </c>
      <c r="F22" s="10">
        <f t="shared" si="0"/>
        <v>0</v>
      </c>
    </row>
    <row r="23" spans="1:6" x14ac:dyDescent="0.25">
      <c r="A23" s="11" t="s">
        <v>12</v>
      </c>
      <c r="B23" s="7" t="s">
        <v>13</v>
      </c>
      <c r="C23" s="8" t="s">
        <v>14</v>
      </c>
      <c r="D23" s="9">
        <f>BPUDE!$D$362</f>
        <v>0</v>
      </c>
      <c r="E23" s="8">
        <v>1</v>
      </c>
      <c r="F23" s="10">
        <f t="shared" si="0"/>
        <v>0</v>
      </c>
    </row>
    <row r="24" spans="1:6" x14ac:dyDescent="0.25">
      <c r="A24" s="11" t="s">
        <v>15</v>
      </c>
      <c r="B24" s="7" t="s">
        <v>16</v>
      </c>
      <c r="C24" s="8" t="s">
        <v>14</v>
      </c>
      <c r="D24" s="9">
        <f>BPUDE!$D$359</f>
        <v>0</v>
      </c>
      <c r="E24" s="8">
        <v>1</v>
      </c>
      <c r="F24" s="10">
        <f t="shared" si="0"/>
        <v>0</v>
      </c>
    </row>
    <row r="25" spans="1:6" x14ac:dyDescent="0.25">
      <c r="A25" s="11" t="s">
        <v>33</v>
      </c>
      <c r="B25" s="7" t="s">
        <v>37</v>
      </c>
      <c r="C25" s="8" t="s">
        <v>14</v>
      </c>
      <c r="D25" s="9">
        <f>BPUDE!$D$374</f>
        <v>0</v>
      </c>
      <c r="E25" s="8">
        <v>4</v>
      </c>
      <c r="F25" s="10">
        <f t="shared" si="0"/>
        <v>0</v>
      </c>
    </row>
    <row r="26" spans="1:6" ht="15.75" thickBot="1" x14ac:dyDescent="0.3">
      <c r="A26" s="11" t="s">
        <v>21</v>
      </c>
      <c r="B26" s="7" t="s">
        <v>22</v>
      </c>
      <c r="C26" s="8" t="s">
        <v>23</v>
      </c>
      <c r="D26" s="9">
        <f>BPUDE!$D$364</f>
        <v>0</v>
      </c>
      <c r="E26" s="8">
        <v>1.48</v>
      </c>
      <c r="F26" s="10">
        <f t="shared" si="0"/>
        <v>0</v>
      </c>
    </row>
    <row r="27" spans="1:6" ht="15.75" thickBot="1" x14ac:dyDescent="0.3">
      <c r="A27" s="18"/>
      <c r="B27" s="19"/>
      <c r="C27" s="20"/>
      <c r="D27" s="21"/>
      <c r="E27" s="22" t="s">
        <v>38</v>
      </c>
      <c r="F27" s="23">
        <f>SUM(F21:F26)</f>
        <v>0</v>
      </c>
    </row>
    <row r="28" spans="1:6" x14ac:dyDescent="0.25">
      <c r="A28" s="24"/>
      <c r="B28" s="2" t="s">
        <v>39</v>
      </c>
      <c r="C28" s="3"/>
      <c r="D28" s="25"/>
      <c r="E28" s="3"/>
      <c r="F28" s="26"/>
    </row>
    <row r="29" spans="1:6" x14ac:dyDescent="0.25">
      <c r="A29" s="11" t="s">
        <v>40</v>
      </c>
      <c r="B29" s="7" t="s">
        <v>41</v>
      </c>
      <c r="C29" s="8" t="s">
        <v>26</v>
      </c>
      <c r="D29" s="17">
        <f>BPUDE!$D$13</f>
        <v>0</v>
      </c>
      <c r="E29" s="8">
        <f>3.6*2</f>
        <v>7.2</v>
      </c>
      <c r="F29" s="10">
        <f t="shared" si="0"/>
        <v>0</v>
      </c>
    </row>
    <row r="30" spans="1:6" x14ac:dyDescent="0.25">
      <c r="A30" s="11" t="s">
        <v>42</v>
      </c>
      <c r="B30" s="7" t="s">
        <v>43</v>
      </c>
      <c r="C30" s="8" t="s">
        <v>26</v>
      </c>
      <c r="D30" s="17">
        <f>BPUDE!$D$10</f>
        <v>0</v>
      </c>
      <c r="E30" s="8">
        <f>3.6*2</f>
        <v>7.2</v>
      </c>
      <c r="F30" s="10">
        <f t="shared" si="0"/>
        <v>0</v>
      </c>
    </row>
    <row r="31" spans="1:6" x14ac:dyDescent="0.25">
      <c r="A31" s="11" t="s">
        <v>44</v>
      </c>
      <c r="B31" s="7" t="s">
        <v>45</v>
      </c>
      <c r="C31" s="8" t="s">
        <v>14</v>
      </c>
      <c r="D31" s="17">
        <f>BPUDE!$D$231</f>
        <v>0</v>
      </c>
      <c r="E31" s="8">
        <f>1*2</f>
        <v>2</v>
      </c>
      <c r="F31" s="10">
        <f t="shared" si="0"/>
        <v>0</v>
      </c>
    </row>
    <row r="32" spans="1:6" x14ac:dyDescent="0.25">
      <c r="A32" s="11" t="s">
        <v>46</v>
      </c>
      <c r="B32" s="7" t="s">
        <v>47</v>
      </c>
      <c r="C32" s="8" t="s">
        <v>14</v>
      </c>
      <c r="D32" s="17">
        <f>BPUDE!$D$24</f>
        <v>0</v>
      </c>
      <c r="E32" s="8">
        <f>1*2</f>
        <v>2</v>
      </c>
      <c r="F32" s="10">
        <f t="shared" si="0"/>
        <v>0</v>
      </c>
    </row>
    <row r="33" spans="1:6" x14ac:dyDescent="0.25">
      <c r="A33" s="11" t="s">
        <v>48</v>
      </c>
      <c r="B33" s="7" t="s">
        <v>49</v>
      </c>
      <c r="C33" s="8" t="s">
        <v>14</v>
      </c>
      <c r="D33" s="17">
        <f>BPUDE!$D$53</f>
        <v>0</v>
      </c>
      <c r="E33" s="8">
        <f>1*2</f>
        <v>2</v>
      </c>
      <c r="F33" s="10">
        <f t="shared" si="0"/>
        <v>0</v>
      </c>
    </row>
    <row r="34" spans="1:6" x14ac:dyDescent="0.25">
      <c r="A34" s="11" t="s">
        <v>50</v>
      </c>
      <c r="B34" s="7" t="s">
        <v>51</v>
      </c>
      <c r="C34" s="8" t="s">
        <v>14</v>
      </c>
      <c r="D34" s="17">
        <f>BPUDE!$D$51</f>
        <v>0</v>
      </c>
      <c r="E34" s="8">
        <f>1*2</f>
        <v>2</v>
      </c>
      <c r="F34" s="10">
        <f t="shared" si="0"/>
        <v>0</v>
      </c>
    </row>
    <row r="35" spans="1:6" x14ac:dyDescent="0.25">
      <c r="A35" s="11" t="s">
        <v>52</v>
      </c>
      <c r="B35" s="7" t="s">
        <v>53</v>
      </c>
      <c r="C35" s="8" t="s">
        <v>14</v>
      </c>
      <c r="D35" s="17">
        <f>BPUDE!$D$49</f>
        <v>0</v>
      </c>
      <c r="E35" s="8">
        <v>2</v>
      </c>
      <c r="F35" s="10">
        <f t="shared" si="0"/>
        <v>0</v>
      </c>
    </row>
    <row r="36" spans="1:6" x14ac:dyDescent="0.25">
      <c r="A36" s="11" t="s">
        <v>10</v>
      </c>
      <c r="B36" s="29" t="s">
        <v>11</v>
      </c>
      <c r="C36" s="8" t="s">
        <v>9</v>
      </c>
      <c r="D36" s="17">
        <f>BPUDE!$D$349</f>
        <v>0</v>
      </c>
      <c r="E36" s="8">
        <f>1*2</f>
        <v>2</v>
      </c>
      <c r="F36" s="10">
        <f t="shared" si="0"/>
        <v>0</v>
      </c>
    </row>
    <row r="37" spans="1:6" x14ac:dyDescent="0.25">
      <c r="A37" s="11" t="s">
        <v>15</v>
      </c>
      <c r="B37" s="7" t="s">
        <v>16</v>
      </c>
      <c r="C37" s="8" t="s">
        <v>14</v>
      </c>
      <c r="D37" s="17">
        <f>BPUDE!$D$359</f>
        <v>0</v>
      </c>
      <c r="E37" s="8">
        <f>1*2</f>
        <v>2</v>
      </c>
      <c r="F37" s="10">
        <f t="shared" si="0"/>
        <v>0</v>
      </c>
    </row>
    <row r="38" spans="1:6" ht="15.75" thickBot="1" x14ac:dyDescent="0.3">
      <c r="A38" s="11" t="s">
        <v>21</v>
      </c>
      <c r="B38" s="7" t="s">
        <v>22</v>
      </c>
      <c r="C38" s="8" t="s">
        <v>23</v>
      </c>
      <c r="D38" s="17">
        <f>BPUDE!$D$364</f>
        <v>0</v>
      </c>
      <c r="E38" s="8">
        <f>3.51*2</f>
        <v>7.02</v>
      </c>
      <c r="F38" s="10">
        <f t="shared" si="0"/>
        <v>0</v>
      </c>
    </row>
    <row r="39" spans="1:6" ht="15.75" thickBot="1" x14ac:dyDescent="0.3">
      <c r="A39" s="18"/>
      <c r="B39" s="19"/>
      <c r="C39" s="20"/>
      <c r="D39" s="21"/>
      <c r="E39" s="22" t="s">
        <v>54</v>
      </c>
      <c r="F39" s="23">
        <f>SUM(F29:F38)</f>
        <v>0</v>
      </c>
    </row>
    <row r="40" spans="1:6" x14ac:dyDescent="0.25">
      <c r="A40" s="24"/>
      <c r="B40" s="2" t="s">
        <v>55</v>
      </c>
      <c r="C40" s="3"/>
      <c r="D40" s="25"/>
      <c r="E40" s="3"/>
      <c r="F40" s="26"/>
    </row>
    <row r="41" spans="1:6" x14ac:dyDescent="0.25">
      <c r="A41" s="11" t="s">
        <v>24</v>
      </c>
      <c r="B41" s="28" t="s">
        <v>25</v>
      </c>
      <c r="C41" s="8" t="s">
        <v>26</v>
      </c>
      <c r="D41" s="9">
        <f>BPUDE!$D$11</f>
        <v>0</v>
      </c>
      <c r="E41" s="30">
        <v>3.6</v>
      </c>
      <c r="F41" s="10">
        <f t="shared" si="0"/>
        <v>0</v>
      </c>
    </row>
    <row r="42" spans="1:6" x14ac:dyDescent="0.25">
      <c r="A42" s="11" t="s">
        <v>42</v>
      </c>
      <c r="B42" s="28" t="s">
        <v>43</v>
      </c>
      <c r="C42" s="8" t="s">
        <v>26</v>
      </c>
      <c r="D42" s="17">
        <f>BPUDE!$D$10</f>
        <v>0</v>
      </c>
      <c r="E42" s="30">
        <v>1.8</v>
      </c>
      <c r="F42" s="10">
        <f t="shared" si="0"/>
        <v>0</v>
      </c>
    </row>
    <row r="43" spans="1:6" x14ac:dyDescent="0.25">
      <c r="A43" s="6" t="s">
        <v>56</v>
      </c>
      <c r="B43" s="28" t="s">
        <v>57</v>
      </c>
      <c r="C43" s="8" t="s">
        <v>14</v>
      </c>
      <c r="D43" s="17">
        <f>BPUDE!$D$224</f>
        <v>0</v>
      </c>
      <c r="E43" s="30">
        <v>1</v>
      </c>
      <c r="F43" s="10">
        <f t="shared" si="0"/>
        <v>0</v>
      </c>
    </row>
    <row r="44" spans="1:6" x14ac:dyDescent="0.25">
      <c r="A44" s="6" t="s">
        <v>58</v>
      </c>
      <c r="B44" s="28" t="s">
        <v>59</v>
      </c>
      <c r="C44" s="8" t="s">
        <v>14</v>
      </c>
      <c r="D44" s="17">
        <f>BPUDE!$D$233</f>
        <v>0</v>
      </c>
      <c r="E44" s="30">
        <v>1</v>
      </c>
      <c r="F44" s="10">
        <f t="shared" si="0"/>
        <v>0</v>
      </c>
    </row>
    <row r="45" spans="1:6" x14ac:dyDescent="0.25">
      <c r="A45" s="6" t="s">
        <v>27</v>
      </c>
      <c r="B45" s="28" t="s">
        <v>28</v>
      </c>
      <c r="C45" s="8" t="s">
        <v>14</v>
      </c>
      <c r="D45" s="17">
        <f>BPUDE!$D$23</f>
        <v>0</v>
      </c>
      <c r="E45" s="30">
        <v>1</v>
      </c>
      <c r="F45" s="10">
        <f t="shared" si="0"/>
        <v>0</v>
      </c>
    </row>
    <row r="46" spans="1:6" x14ac:dyDescent="0.25">
      <c r="A46" s="6" t="s">
        <v>60</v>
      </c>
      <c r="B46" s="28" t="s">
        <v>61</v>
      </c>
      <c r="C46" s="8" t="s">
        <v>14</v>
      </c>
      <c r="D46" s="17">
        <f>BPUDE!$D$171</f>
        <v>0</v>
      </c>
      <c r="E46" s="30">
        <v>1</v>
      </c>
      <c r="F46" s="10">
        <f t="shared" si="0"/>
        <v>0</v>
      </c>
    </row>
    <row r="47" spans="1:6" x14ac:dyDescent="0.25">
      <c r="A47" s="6" t="s">
        <v>62</v>
      </c>
      <c r="B47" s="28" t="s">
        <v>63</v>
      </c>
      <c r="C47" s="8" t="s">
        <v>23</v>
      </c>
      <c r="D47" s="17">
        <f>BPUDE!$D$359</f>
        <v>0</v>
      </c>
      <c r="E47" s="30">
        <v>0.52</v>
      </c>
      <c r="F47" s="10">
        <f t="shared" si="0"/>
        <v>0</v>
      </c>
    </row>
    <row r="48" spans="1:6" x14ac:dyDescent="0.25">
      <c r="A48" s="6" t="s">
        <v>10</v>
      </c>
      <c r="B48" s="28" t="s">
        <v>11</v>
      </c>
      <c r="C48" s="8" t="s">
        <v>9</v>
      </c>
      <c r="D48" s="17">
        <f>BPUDE!$D$349</f>
        <v>0</v>
      </c>
      <c r="E48" s="30">
        <v>0.39</v>
      </c>
      <c r="F48" s="10">
        <f t="shared" si="0"/>
        <v>0</v>
      </c>
    </row>
    <row r="49" spans="1:6" ht="15.75" thickBot="1" x14ac:dyDescent="0.3">
      <c r="A49" s="6" t="s">
        <v>15</v>
      </c>
      <c r="B49" s="28" t="s">
        <v>16</v>
      </c>
      <c r="C49" s="8" t="s">
        <v>14</v>
      </c>
      <c r="D49" s="17">
        <f>BPUDE!$D$359</f>
        <v>0</v>
      </c>
      <c r="E49" s="30">
        <v>1</v>
      </c>
      <c r="F49" s="10">
        <f t="shared" si="0"/>
        <v>0</v>
      </c>
    </row>
    <row r="50" spans="1:6" ht="15.75" thickBot="1" x14ac:dyDescent="0.3">
      <c r="A50" s="31"/>
      <c r="B50" s="19"/>
      <c r="C50" s="20"/>
      <c r="D50" s="20"/>
      <c r="E50" s="32" t="s">
        <v>64</v>
      </c>
      <c r="F50" s="23">
        <f>SUM(F41:F49)</f>
        <v>0</v>
      </c>
    </row>
    <row r="51" spans="1:6" x14ac:dyDescent="0.25">
      <c r="A51" s="1"/>
      <c r="B51" s="2" t="s">
        <v>65</v>
      </c>
      <c r="C51" s="3"/>
      <c r="D51" s="3"/>
      <c r="E51" s="3"/>
      <c r="F51" s="26"/>
    </row>
    <row r="52" spans="1:6" x14ac:dyDescent="0.25">
      <c r="A52" s="6" t="s">
        <v>42</v>
      </c>
      <c r="B52" s="28" t="s">
        <v>43</v>
      </c>
      <c r="C52" s="8" t="s">
        <v>26</v>
      </c>
      <c r="D52" s="17">
        <f>BPUDE!$D$10</f>
        <v>0</v>
      </c>
      <c r="E52" s="8">
        <v>3.6</v>
      </c>
      <c r="F52" s="10">
        <f t="shared" si="0"/>
        <v>0</v>
      </c>
    </row>
    <row r="53" spans="1:6" x14ac:dyDescent="0.25">
      <c r="A53" s="6" t="s">
        <v>66</v>
      </c>
      <c r="B53" s="28" t="s">
        <v>67</v>
      </c>
      <c r="C53" s="8" t="s">
        <v>14</v>
      </c>
      <c r="D53" s="33">
        <f>BPUDE!$D$152</f>
        <v>0</v>
      </c>
      <c r="E53" s="8">
        <v>4</v>
      </c>
      <c r="F53" s="10">
        <f t="shared" si="0"/>
        <v>0</v>
      </c>
    </row>
    <row r="54" spans="1:6" x14ac:dyDescent="0.25">
      <c r="A54" s="6" t="s">
        <v>68</v>
      </c>
      <c r="B54" s="28" t="s">
        <v>69</v>
      </c>
      <c r="C54" s="8" t="s">
        <v>14</v>
      </c>
      <c r="D54" s="17">
        <f>BPUDE!$D$41</f>
        <v>0</v>
      </c>
      <c r="E54" s="8">
        <v>1</v>
      </c>
      <c r="F54" s="10">
        <f t="shared" si="0"/>
        <v>0</v>
      </c>
    </row>
    <row r="55" spans="1:6" x14ac:dyDescent="0.25">
      <c r="A55" s="6" t="s">
        <v>70</v>
      </c>
      <c r="B55" s="28" t="s">
        <v>71</v>
      </c>
      <c r="C55" s="8" t="s">
        <v>14</v>
      </c>
      <c r="D55" s="17">
        <f>BPUDE!$D$42</f>
        <v>0</v>
      </c>
      <c r="E55" s="8">
        <v>1</v>
      </c>
      <c r="F55" s="10">
        <f t="shared" si="0"/>
        <v>0</v>
      </c>
    </row>
    <row r="56" spans="1:6" x14ac:dyDescent="0.25">
      <c r="A56" s="6" t="s">
        <v>72</v>
      </c>
      <c r="B56" s="34" t="s">
        <v>73</v>
      </c>
      <c r="C56" s="8" t="s">
        <v>14</v>
      </c>
      <c r="D56" s="17">
        <f>BPUDE!$D$380</f>
        <v>0</v>
      </c>
      <c r="E56" s="8">
        <v>2</v>
      </c>
      <c r="F56" s="10">
        <f t="shared" si="0"/>
        <v>0</v>
      </c>
    </row>
    <row r="57" spans="1:6" x14ac:dyDescent="0.25">
      <c r="A57" s="12" t="s">
        <v>74</v>
      </c>
      <c r="B57" s="13" t="s">
        <v>75</v>
      </c>
      <c r="C57" s="16" t="s">
        <v>14</v>
      </c>
      <c r="D57" s="17">
        <f>BPUDE!$D$246</f>
        <v>0</v>
      </c>
      <c r="E57" s="8">
        <v>5</v>
      </c>
      <c r="F57" s="10">
        <f t="shared" si="0"/>
        <v>0</v>
      </c>
    </row>
    <row r="58" spans="1:6" ht="15.75" thickBot="1" x14ac:dyDescent="0.3">
      <c r="A58" s="12" t="s">
        <v>76</v>
      </c>
      <c r="B58" s="13" t="s">
        <v>77</v>
      </c>
      <c r="C58" s="16" t="s">
        <v>14</v>
      </c>
      <c r="D58" s="17">
        <f>BPUDE!$D$224</f>
        <v>0</v>
      </c>
      <c r="E58" s="8">
        <v>5</v>
      </c>
      <c r="F58" s="10">
        <f t="shared" si="0"/>
        <v>0</v>
      </c>
    </row>
    <row r="59" spans="1:6" ht="15.75" thickBot="1" x14ac:dyDescent="0.3">
      <c r="A59" s="31"/>
      <c r="B59" s="19"/>
      <c r="C59" s="20"/>
      <c r="D59" s="21"/>
      <c r="E59" s="32" t="s">
        <v>78</v>
      </c>
      <c r="F59" s="23">
        <f>SUM(F52:F58)</f>
        <v>0</v>
      </c>
    </row>
    <row r="60" spans="1:6" x14ac:dyDescent="0.25">
      <c r="A60" s="1"/>
      <c r="B60" s="2" t="s">
        <v>79</v>
      </c>
      <c r="C60" s="3"/>
      <c r="D60" s="25"/>
      <c r="E60" s="3"/>
      <c r="F60" s="26"/>
    </row>
    <row r="61" spans="1:6" x14ac:dyDescent="0.25">
      <c r="A61" s="6" t="s">
        <v>40</v>
      </c>
      <c r="B61" s="7" t="s">
        <v>41</v>
      </c>
      <c r="C61" s="8" t="s">
        <v>26</v>
      </c>
      <c r="D61" s="9">
        <f>BPUDE!$D$13</f>
        <v>0</v>
      </c>
      <c r="E61" s="8">
        <v>3.6</v>
      </c>
      <c r="F61" s="10">
        <f t="shared" si="0"/>
        <v>0</v>
      </c>
    </row>
    <row r="62" spans="1:6" x14ac:dyDescent="0.25">
      <c r="A62" s="6" t="s">
        <v>42</v>
      </c>
      <c r="B62" s="7" t="s">
        <v>43</v>
      </c>
      <c r="C62" s="8" t="s">
        <v>26</v>
      </c>
      <c r="D62" s="9">
        <f>BPUDE!$D$10</f>
        <v>0</v>
      </c>
      <c r="E62" s="8">
        <v>3.6</v>
      </c>
      <c r="F62" s="10">
        <f t="shared" si="0"/>
        <v>0</v>
      </c>
    </row>
    <row r="63" spans="1:6" x14ac:dyDescent="0.25">
      <c r="A63" s="6" t="s">
        <v>44</v>
      </c>
      <c r="B63" s="7" t="s">
        <v>45</v>
      </c>
      <c r="C63" s="8" t="s">
        <v>14</v>
      </c>
      <c r="D63" s="9">
        <f>BPUDE!$D$231</f>
        <v>0</v>
      </c>
      <c r="E63" s="8">
        <v>1</v>
      </c>
      <c r="F63" s="10">
        <f t="shared" si="0"/>
        <v>0</v>
      </c>
    </row>
    <row r="64" spans="1:6" x14ac:dyDescent="0.25">
      <c r="A64" s="6" t="s">
        <v>46</v>
      </c>
      <c r="B64" s="7" t="s">
        <v>47</v>
      </c>
      <c r="C64" s="8" t="s">
        <v>14</v>
      </c>
      <c r="D64" s="9">
        <f>BPUDE!$D$24</f>
        <v>0</v>
      </c>
      <c r="E64" s="8">
        <v>1</v>
      </c>
      <c r="F64" s="10">
        <f t="shared" si="0"/>
        <v>0</v>
      </c>
    </row>
    <row r="65" spans="1:6" x14ac:dyDescent="0.25">
      <c r="A65" s="6" t="s">
        <v>48</v>
      </c>
      <c r="B65" s="7" t="s">
        <v>49</v>
      </c>
      <c r="C65" s="8" t="s">
        <v>14</v>
      </c>
      <c r="D65" s="17">
        <f>BPUDE!$D$53</f>
        <v>0</v>
      </c>
      <c r="E65" s="8">
        <v>1</v>
      </c>
      <c r="F65" s="10">
        <f t="shared" si="0"/>
        <v>0</v>
      </c>
    </row>
    <row r="66" spans="1:6" x14ac:dyDescent="0.25">
      <c r="A66" s="6" t="s">
        <v>50</v>
      </c>
      <c r="B66" s="7" t="s">
        <v>51</v>
      </c>
      <c r="C66" s="8" t="s">
        <v>14</v>
      </c>
      <c r="D66" s="33">
        <f>BPUDE!$D$51</f>
        <v>0</v>
      </c>
      <c r="E66" s="8">
        <v>1</v>
      </c>
      <c r="F66" s="10">
        <f t="shared" si="0"/>
        <v>0</v>
      </c>
    </row>
    <row r="67" spans="1:6" x14ac:dyDescent="0.25">
      <c r="A67" s="6" t="s">
        <v>52</v>
      </c>
      <c r="B67" s="7" t="s">
        <v>53</v>
      </c>
      <c r="C67" s="8" t="s">
        <v>14</v>
      </c>
      <c r="D67" s="17">
        <f>BPUDE!$D$49</f>
        <v>0</v>
      </c>
      <c r="E67" s="8">
        <v>2</v>
      </c>
      <c r="F67" s="10">
        <f t="shared" si="0"/>
        <v>0</v>
      </c>
    </row>
    <row r="68" spans="1:6" x14ac:dyDescent="0.25">
      <c r="A68" s="6" t="s">
        <v>10</v>
      </c>
      <c r="B68" s="28" t="s">
        <v>11</v>
      </c>
      <c r="C68" s="8" t="s">
        <v>9</v>
      </c>
      <c r="D68" s="33">
        <f>BPUDE!D349</f>
        <v>0</v>
      </c>
      <c r="E68" s="8">
        <v>1</v>
      </c>
      <c r="F68" s="10">
        <f t="shared" si="0"/>
        <v>0</v>
      </c>
    </row>
    <row r="69" spans="1:6" x14ac:dyDescent="0.25">
      <c r="A69" s="6" t="s">
        <v>15</v>
      </c>
      <c r="B69" s="7" t="s">
        <v>16</v>
      </c>
      <c r="C69" s="8" t="s">
        <v>14</v>
      </c>
      <c r="D69" s="33">
        <f>BPUDE!D359</f>
        <v>0</v>
      </c>
      <c r="E69" s="8">
        <v>1</v>
      </c>
      <c r="F69" s="10">
        <f t="shared" si="0"/>
        <v>0</v>
      </c>
    </row>
    <row r="70" spans="1:6" ht="15.75" thickBot="1" x14ac:dyDescent="0.3">
      <c r="A70" s="6" t="s">
        <v>21</v>
      </c>
      <c r="B70" s="7" t="s">
        <v>22</v>
      </c>
      <c r="C70" s="8" t="s">
        <v>23</v>
      </c>
      <c r="D70" s="17">
        <f>BPUDE!D364</f>
        <v>0</v>
      </c>
      <c r="E70" s="8">
        <v>3.51</v>
      </c>
      <c r="F70" s="10">
        <f t="shared" si="0"/>
        <v>0</v>
      </c>
    </row>
    <row r="71" spans="1:6" ht="15.75" thickBot="1" x14ac:dyDescent="0.3">
      <c r="A71" s="31"/>
      <c r="B71" s="19"/>
      <c r="C71" s="20"/>
      <c r="D71" s="21"/>
      <c r="E71" s="22" t="s">
        <v>80</v>
      </c>
      <c r="F71" s="23">
        <f>SUM(F61:F70)</f>
        <v>0</v>
      </c>
    </row>
    <row r="72" spans="1:6" x14ac:dyDescent="0.25">
      <c r="A72" s="1"/>
      <c r="B72" s="2" t="s">
        <v>81</v>
      </c>
      <c r="C72" s="3"/>
      <c r="D72" s="25"/>
      <c r="E72" s="3"/>
      <c r="F72" s="26"/>
    </row>
    <row r="73" spans="1:6" x14ac:dyDescent="0.25">
      <c r="A73" s="6" t="s">
        <v>82</v>
      </c>
      <c r="B73" s="28" t="s">
        <v>83</v>
      </c>
      <c r="C73" s="8" t="s">
        <v>14</v>
      </c>
      <c r="D73" s="17">
        <f>BPUDE!D252</f>
        <v>0</v>
      </c>
      <c r="E73" s="8">
        <v>5</v>
      </c>
      <c r="F73" s="10">
        <f>D73*E73</f>
        <v>0</v>
      </c>
    </row>
    <row r="74" spans="1:6" ht="15.75" thickBot="1" x14ac:dyDescent="0.3">
      <c r="A74" s="6" t="s">
        <v>84</v>
      </c>
      <c r="B74" s="28" t="s">
        <v>85</v>
      </c>
      <c r="C74" s="8" t="s">
        <v>23</v>
      </c>
      <c r="D74" s="17">
        <f>BPUDE!D369</f>
        <v>0</v>
      </c>
      <c r="E74" s="8">
        <f>0.64*5</f>
        <v>3.2</v>
      </c>
      <c r="F74" s="10">
        <f>D74*E74</f>
        <v>0</v>
      </c>
    </row>
    <row r="75" spans="1:6" ht="15.75" thickBot="1" x14ac:dyDescent="0.3">
      <c r="A75" s="31"/>
      <c r="B75" s="19"/>
      <c r="C75" s="20"/>
      <c r="D75" s="21"/>
      <c r="E75" s="22" t="s">
        <v>86</v>
      </c>
      <c r="F75" s="23">
        <f>SUM(F73:F74)</f>
        <v>0</v>
      </c>
    </row>
    <row r="76" spans="1:6" x14ac:dyDescent="0.25">
      <c r="A76" s="1"/>
      <c r="B76" s="2" t="s">
        <v>87</v>
      </c>
      <c r="C76" s="3"/>
      <c r="D76" s="25"/>
      <c r="E76" s="3"/>
      <c r="F76" s="26"/>
    </row>
    <row r="77" spans="1:6" ht="25.5" x14ac:dyDescent="0.25">
      <c r="A77" s="12" t="s">
        <v>88</v>
      </c>
      <c r="B77" s="13" t="s">
        <v>89</v>
      </c>
      <c r="C77" s="16" t="s">
        <v>14</v>
      </c>
      <c r="D77" s="17">
        <f>BPUDE!D385</f>
        <v>0</v>
      </c>
      <c r="E77" s="14">
        <f>1*2</f>
        <v>2</v>
      </c>
      <c r="F77" s="15">
        <f>D77*E77</f>
        <v>0</v>
      </c>
    </row>
    <row r="78" spans="1:6" x14ac:dyDescent="0.25">
      <c r="A78" s="12" t="s">
        <v>12</v>
      </c>
      <c r="B78" s="13" t="s">
        <v>13</v>
      </c>
      <c r="C78" s="16" t="s">
        <v>14</v>
      </c>
      <c r="D78" s="17">
        <f>BPUDE!D362</f>
        <v>0</v>
      </c>
      <c r="E78" s="14">
        <f>2*2</f>
        <v>4</v>
      </c>
      <c r="F78" s="15"/>
    </row>
    <row r="79" spans="1:6" x14ac:dyDescent="0.25">
      <c r="A79" s="12" t="s">
        <v>90</v>
      </c>
      <c r="B79" s="13" t="s">
        <v>91</v>
      </c>
      <c r="C79" s="16" t="s">
        <v>9</v>
      </c>
      <c r="D79" s="17">
        <f>BPUDE!D353</f>
        <v>0</v>
      </c>
      <c r="E79" s="14">
        <f>1.04*2</f>
        <v>2.08</v>
      </c>
      <c r="F79" s="15">
        <f t="shared" ref="F79:F84" si="1">D79*E79</f>
        <v>0</v>
      </c>
    </row>
    <row r="80" spans="1:6" x14ac:dyDescent="0.25">
      <c r="A80" s="12" t="s">
        <v>92</v>
      </c>
      <c r="B80" s="13" t="s">
        <v>93</v>
      </c>
      <c r="C80" s="16" t="s">
        <v>9</v>
      </c>
      <c r="D80" s="17">
        <f>BPUDE!D354</f>
        <v>0</v>
      </c>
      <c r="E80" s="14">
        <f>1.04*2</f>
        <v>2.08</v>
      </c>
      <c r="F80" s="15">
        <f t="shared" si="1"/>
        <v>0</v>
      </c>
    </row>
    <row r="81" spans="1:6" x14ac:dyDescent="0.25">
      <c r="A81" s="12" t="s">
        <v>15</v>
      </c>
      <c r="B81" s="13" t="s">
        <v>16</v>
      </c>
      <c r="C81" s="16" t="s">
        <v>14</v>
      </c>
      <c r="D81" s="17">
        <f>BPUDE!D359</f>
        <v>0</v>
      </c>
      <c r="E81" s="14">
        <f>2*2</f>
        <v>4</v>
      </c>
      <c r="F81" s="15">
        <f t="shared" si="1"/>
        <v>0</v>
      </c>
    </row>
    <row r="82" spans="1:6" x14ac:dyDescent="0.25">
      <c r="A82" s="12" t="s">
        <v>24</v>
      </c>
      <c r="B82" s="13" t="s">
        <v>25</v>
      </c>
      <c r="C82" s="16" t="s">
        <v>26</v>
      </c>
      <c r="D82" s="17">
        <f>BPUDE!D11</f>
        <v>0</v>
      </c>
      <c r="E82" s="14">
        <v>6</v>
      </c>
      <c r="F82" s="15">
        <f t="shared" si="1"/>
        <v>0</v>
      </c>
    </row>
    <row r="83" spans="1:6" x14ac:dyDescent="0.25">
      <c r="A83" s="12" t="s">
        <v>21</v>
      </c>
      <c r="B83" s="13" t="s">
        <v>22</v>
      </c>
      <c r="C83" s="16" t="s">
        <v>23</v>
      </c>
      <c r="D83" s="17">
        <f>BPUDE!D364</f>
        <v>0</v>
      </c>
      <c r="E83" s="14">
        <f>1.44*2</f>
        <v>2.88</v>
      </c>
      <c r="F83" s="15">
        <f t="shared" si="1"/>
        <v>0</v>
      </c>
    </row>
    <row r="84" spans="1:6" ht="15.75" thickBot="1" x14ac:dyDescent="0.3">
      <c r="A84" s="12" t="s">
        <v>66</v>
      </c>
      <c r="B84" s="13" t="s">
        <v>67</v>
      </c>
      <c r="C84" s="16" t="s">
        <v>14</v>
      </c>
      <c r="D84" s="17">
        <f>BPUDE!D152</f>
        <v>0</v>
      </c>
      <c r="E84" s="14">
        <f>6*2</f>
        <v>12</v>
      </c>
      <c r="F84" s="15">
        <f t="shared" si="1"/>
        <v>0</v>
      </c>
    </row>
    <row r="85" spans="1:6" ht="15.75" thickBot="1" x14ac:dyDescent="0.3">
      <c r="A85" s="31"/>
      <c r="B85" s="19"/>
      <c r="C85" s="20"/>
      <c r="D85" s="21"/>
      <c r="E85" s="22" t="s">
        <v>94</v>
      </c>
      <c r="F85" s="23">
        <f>SUM(F77:F84)</f>
        <v>0</v>
      </c>
    </row>
    <row r="86" spans="1:6" x14ac:dyDescent="0.25">
      <c r="A86" s="1"/>
      <c r="B86" s="2" t="s">
        <v>95</v>
      </c>
      <c r="C86" s="3"/>
      <c r="D86" s="25"/>
      <c r="E86" s="35"/>
      <c r="F86" s="5"/>
    </row>
    <row r="87" spans="1:6" x14ac:dyDescent="0.25">
      <c r="A87" s="6" t="s">
        <v>42</v>
      </c>
      <c r="B87" s="7" t="s">
        <v>43</v>
      </c>
      <c r="C87" s="8" t="s">
        <v>26</v>
      </c>
      <c r="D87" s="9">
        <f>BPUDE!D10</f>
        <v>0</v>
      </c>
      <c r="E87" s="8">
        <f>4.1*3</f>
        <v>12.299999999999999</v>
      </c>
      <c r="F87" s="10">
        <f>D87*E87</f>
        <v>0</v>
      </c>
    </row>
    <row r="88" spans="1:6" x14ac:dyDescent="0.25">
      <c r="A88" s="6" t="s">
        <v>58</v>
      </c>
      <c r="B88" s="7" t="s">
        <v>59</v>
      </c>
      <c r="C88" s="8" t="s">
        <v>14</v>
      </c>
      <c r="D88" s="9">
        <f>BPUDE!D233</f>
        <v>0</v>
      </c>
      <c r="E88" s="8">
        <f>4*3</f>
        <v>12</v>
      </c>
      <c r="F88" s="10">
        <f t="shared" ref="F88:F91" si="2">D88*E88</f>
        <v>0</v>
      </c>
    </row>
    <row r="89" spans="1:6" x14ac:dyDescent="0.25">
      <c r="A89" s="6" t="s">
        <v>96</v>
      </c>
      <c r="B89" s="7" t="s">
        <v>97</v>
      </c>
      <c r="C89" s="8" t="s">
        <v>14</v>
      </c>
      <c r="D89" s="9">
        <f>BPUDE!D175</f>
        <v>0</v>
      </c>
      <c r="E89" s="8">
        <f>3*3</f>
        <v>9</v>
      </c>
      <c r="F89" s="10">
        <f t="shared" si="2"/>
        <v>0</v>
      </c>
    </row>
    <row r="90" spans="1:6" x14ac:dyDescent="0.25">
      <c r="A90" s="6" t="s">
        <v>98</v>
      </c>
      <c r="B90" s="7" t="s">
        <v>99</v>
      </c>
      <c r="C90" s="8" t="s">
        <v>14</v>
      </c>
      <c r="D90" s="9">
        <f>BPUDE!D254</f>
        <v>0</v>
      </c>
      <c r="E90" s="8">
        <f>1*3</f>
        <v>3</v>
      </c>
      <c r="F90" s="10">
        <f t="shared" si="2"/>
        <v>0</v>
      </c>
    </row>
    <row r="91" spans="1:6" ht="15.75" thickBot="1" x14ac:dyDescent="0.3">
      <c r="A91" s="6" t="s">
        <v>100</v>
      </c>
      <c r="B91" s="7" t="s">
        <v>101</v>
      </c>
      <c r="C91" s="8" t="s">
        <v>14</v>
      </c>
      <c r="D91" s="9">
        <f>BPUDE!D381</f>
        <v>0</v>
      </c>
      <c r="E91" s="8">
        <f>1*2</f>
        <v>2</v>
      </c>
      <c r="F91" s="10">
        <f t="shared" si="2"/>
        <v>0</v>
      </c>
    </row>
    <row r="92" spans="1:6" ht="15.75" thickBot="1" x14ac:dyDescent="0.3">
      <c r="A92" s="31"/>
      <c r="B92" s="19"/>
      <c r="C92" s="20"/>
      <c r="D92" s="21"/>
      <c r="E92" s="22" t="s">
        <v>102</v>
      </c>
      <c r="F92" s="23">
        <f>SUM(F87:F91)</f>
        <v>0</v>
      </c>
    </row>
    <row r="93" spans="1:6" x14ac:dyDescent="0.25">
      <c r="A93" s="1"/>
      <c r="B93" s="2" t="s">
        <v>103</v>
      </c>
      <c r="C93" s="3"/>
      <c r="D93" s="25"/>
      <c r="E93" s="3"/>
      <c r="F93" s="5"/>
    </row>
    <row r="94" spans="1:6" x14ac:dyDescent="0.25">
      <c r="A94" s="12" t="s">
        <v>104</v>
      </c>
      <c r="B94" s="13" t="s">
        <v>105</v>
      </c>
      <c r="C94" s="16" t="s">
        <v>14</v>
      </c>
      <c r="D94" s="17">
        <f>BPUDE!D25</f>
        <v>0</v>
      </c>
      <c r="E94" s="8">
        <f>2*2</f>
        <v>4</v>
      </c>
      <c r="F94" s="10">
        <f>D94*E94</f>
        <v>0</v>
      </c>
    </row>
    <row r="95" spans="1:6" x14ac:dyDescent="0.25">
      <c r="A95" s="11" t="s">
        <v>10</v>
      </c>
      <c r="B95" s="28" t="s">
        <v>11</v>
      </c>
      <c r="C95" s="8" t="s">
        <v>9</v>
      </c>
      <c r="D95" s="9">
        <f>BPUDE!D349</f>
        <v>0</v>
      </c>
      <c r="E95" s="8">
        <f>2*0.512</f>
        <v>1.024</v>
      </c>
      <c r="F95" s="10">
        <f>D96*E96</f>
        <v>0</v>
      </c>
    </row>
    <row r="96" spans="1:6" x14ac:dyDescent="0.25">
      <c r="A96" s="12" t="s">
        <v>106</v>
      </c>
      <c r="B96" s="13" t="s">
        <v>107</v>
      </c>
      <c r="C96" s="16" t="s">
        <v>26</v>
      </c>
      <c r="D96" s="17">
        <f>BPUDE!D15</f>
        <v>0</v>
      </c>
      <c r="E96" s="8">
        <f>6.4*2</f>
        <v>12.8</v>
      </c>
      <c r="F96" s="10">
        <f t="shared" ref="F96:F97" si="3">D97*E97</f>
        <v>0</v>
      </c>
    </row>
    <row r="97" spans="1:6" x14ac:dyDescent="0.25">
      <c r="A97" s="6" t="s">
        <v>52</v>
      </c>
      <c r="B97" s="7" t="s">
        <v>53</v>
      </c>
      <c r="C97" s="8" t="s">
        <v>14</v>
      </c>
      <c r="D97" s="9">
        <f>BPUDE!D49</f>
        <v>0</v>
      </c>
      <c r="E97" s="8">
        <f>6*2</f>
        <v>12</v>
      </c>
      <c r="F97" s="10">
        <f t="shared" si="3"/>
        <v>0</v>
      </c>
    </row>
    <row r="98" spans="1:6" x14ac:dyDescent="0.25">
      <c r="A98" s="12" t="s">
        <v>108</v>
      </c>
      <c r="B98" s="13" t="s">
        <v>109</v>
      </c>
      <c r="C98" s="16" t="s">
        <v>14</v>
      </c>
      <c r="D98" s="17">
        <f>BPUDE!D50</f>
        <v>0</v>
      </c>
      <c r="E98" s="8">
        <f>2*2</f>
        <v>4</v>
      </c>
      <c r="F98" s="10">
        <f t="shared" ref="F98:F103" si="4">D98*E98</f>
        <v>0</v>
      </c>
    </row>
    <row r="99" spans="1:6" x14ac:dyDescent="0.25">
      <c r="A99" s="6" t="s">
        <v>21</v>
      </c>
      <c r="B99" s="7" t="s">
        <v>22</v>
      </c>
      <c r="C99" s="8" t="s">
        <v>23</v>
      </c>
      <c r="D99" s="9">
        <f>BPUDE!D364</f>
        <v>0</v>
      </c>
      <c r="E99" s="8">
        <f>2.47*2</f>
        <v>4.9400000000000004</v>
      </c>
      <c r="F99" s="10">
        <f t="shared" si="4"/>
        <v>0</v>
      </c>
    </row>
    <row r="100" spans="1:6" x14ac:dyDescent="0.25">
      <c r="A100" s="12" t="s">
        <v>110</v>
      </c>
      <c r="B100" s="13" t="s">
        <v>111</v>
      </c>
      <c r="C100" s="16" t="s">
        <v>14</v>
      </c>
      <c r="D100" s="17">
        <f>BPUDE!D156</f>
        <v>0</v>
      </c>
      <c r="E100" s="8">
        <f>8*2</f>
        <v>16</v>
      </c>
      <c r="F100" s="10">
        <f t="shared" si="4"/>
        <v>0</v>
      </c>
    </row>
    <row r="101" spans="1:6" x14ac:dyDescent="0.25">
      <c r="A101" s="36" t="s">
        <v>112</v>
      </c>
      <c r="B101" s="13" t="s">
        <v>113</v>
      </c>
      <c r="C101" s="16" t="s">
        <v>14</v>
      </c>
      <c r="D101" s="17">
        <f>BPUDE!D249</f>
        <v>0</v>
      </c>
      <c r="E101" s="8">
        <f>4*2</f>
        <v>8</v>
      </c>
      <c r="F101" s="10">
        <f t="shared" si="4"/>
        <v>0</v>
      </c>
    </row>
    <row r="102" spans="1:6" x14ac:dyDescent="0.25">
      <c r="A102" s="36" t="s">
        <v>84</v>
      </c>
      <c r="B102" s="13" t="s">
        <v>85</v>
      </c>
      <c r="C102" s="16" t="s">
        <v>23</v>
      </c>
      <c r="D102" s="17">
        <f>BPUDE!D369</f>
        <v>0</v>
      </c>
      <c r="E102" s="8">
        <f>3.64*2</f>
        <v>7.28</v>
      </c>
      <c r="F102" s="10">
        <f t="shared" si="4"/>
        <v>0</v>
      </c>
    </row>
    <row r="103" spans="1:6" ht="15.75" thickBot="1" x14ac:dyDescent="0.3">
      <c r="A103" s="36" t="s">
        <v>10</v>
      </c>
      <c r="B103" s="13" t="s">
        <v>11</v>
      </c>
      <c r="C103" s="16" t="s">
        <v>9</v>
      </c>
      <c r="D103" s="17">
        <f>BPUDE!D349</f>
        <v>0</v>
      </c>
      <c r="E103" s="8">
        <f>0.52*2</f>
        <v>1.04</v>
      </c>
      <c r="F103" s="10">
        <f t="shared" si="4"/>
        <v>0</v>
      </c>
    </row>
    <row r="104" spans="1:6" ht="15.75" thickBot="1" x14ac:dyDescent="0.3">
      <c r="A104" s="12"/>
      <c r="B104" s="13"/>
      <c r="C104" s="16"/>
      <c r="D104" s="17"/>
      <c r="E104" s="22" t="s">
        <v>114</v>
      </c>
      <c r="F104" s="23">
        <f>SUM(F94:F103)</f>
        <v>0</v>
      </c>
    </row>
    <row r="105" spans="1:6" ht="15.75" thickBot="1" x14ac:dyDescent="0.3"/>
    <row r="106" spans="1:6" ht="15.75" thickBot="1" x14ac:dyDescent="0.3">
      <c r="A106" s="82" t="s">
        <v>823</v>
      </c>
      <c r="B106" s="83"/>
      <c r="C106" s="83"/>
      <c r="D106" s="83"/>
      <c r="E106" s="84"/>
      <c r="F106" s="85">
        <f>F104+F92+F85+F75+F71+F59+F50+F39+F27+F19</f>
        <v>0</v>
      </c>
    </row>
    <row r="107" spans="1:6" ht="15.75" thickBot="1" x14ac:dyDescent="0.3">
      <c r="A107" s="82" t="s">
        <v>824</v>
      </c>
      <c r="B107" s="83"/>
      <c r="C107" s="83"/>
      <c r="D107" s="83"/>
      <c r="E107" s="84"/>
      <c r="F107" s="86">
        <f>F106*0.2</f>
        <v>0</v>
      </c>
    </row>
    <row r="108" spans="1:6" ht="15.75" thickBot="1" x14ac:dyDescent="0.3">
      <c r="A108" s="87" t="s">
        <v>825</v>
      </c>
      <c r="B108" s="88"/>
      <c r="C108" s="88"/>
      <c r="D108" s="88"/>
      <c r="E108" s="88"/>
      <c r="F108" s="85">
        <f>F107+F106</f>
        <v>0</v>
      </c>
    </row>
  </sheetData>
  <mergeCells count="7">
    <mergeCell ref="A107:E107"/>
    <mergeCell ref="A108:E108"/>
    <mergeCell ref="A1:F1"/>
    <mergeCell ref="A2:F2"/>
    <mergeCell ref="A3:F3"/>
    <mergeCell ref="A4:F4"/>
    <mergeCell ref="A106:E10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FD82DEBBDD694DAFA94E8D0BAB28A3" ma:contentTypeVersion="9" ma:contentTypeDescription="Crée un document." ma:contentTypeScope="" ma:versionID="306d5403ba5416e22eaa76fb5c6b9e6d">
  <xsd:schema xmlns:xsd="http://www.w3.org/2001/XMLSchema" xmlns:xs="http://www.w3.org/2001/XMLSchema" xmlns:p="http://schemas.microsoft.com/office/2006/metadata/properties" xmlns:ns2="d8e45eba-ef1b-425a-a544-5954986e63b5" xmlns:ns3="cbff34f5-7ec9-452f-97ba-264cce7fd070" targetNamespace="http://schemas.microsoft.com/office/2006/metadata/properties" ma:root="true" ma:fieldsID="bea0e5c671d872ba4c96ac2541beb6c9" ns2:_="" ns3:_="">
    <xsd:import namespace="d8e45eba-ef1b-425a-a544-5954986e63b5"/>
    <xsd:import namespace="cbff34f5-7ec9-452f-97ba-264cce7fd0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e45eba-ef1b-425a-a544-5954986e63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ff34f5-7ec9-452f-97ba-264cce7fd0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578E84-F4BD-4C9C-9215-36820A7CEE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081338-2279-4E97-AC09-236D44B881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e45eba-ef1b-425a-a544-5954986e63b5"/>
    <ds:schemaRef ds:uri="cbff34f5-7ec9-452f-97ba-264cce7fd0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DCE2E4-7432-4394-A695-816E98F043B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BPUDE</vt:lpstr>
      <vt:lpstr>Chantier Type</vt:lpstr>
    </vt:vector>
  </TitlesOfParts>
  <Company>DPSI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Jessica</dc:creator>
  <cp:lastModifiedBy>ANDRE Jessica</cp:lastModifiedBy>
  <dcterms:created xsi:type="dcterms:W3CDTF">2019-07-15T14:29:34Z</dcterms:created>
  <dcterms:modified xsi:type="dcterms:W3CDTF">2019-10-01T09:46:32Z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0x010100B8FD82DEBBDD694DAFA94E8D0BAB28A3</vt:lpwstr>
  </property>
</Properties>
</file>