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QUIPE ANIMATION " sheetId="1" state="visible" r:id="rId2"/>
    <sheet name="EQUIPE SIEGE" sheetId="2" state="visible" r:id="rId3"/>
    <sheet name="SALARIES EN CDI" sheetId="3" state="visible" r:id="rId4"/>
  </sheets>
  <definedNames>
    <definedName function="false" hidden="true" localSheetId="0" name="_xlnm._FilterDatabase" vbProcedure="false">'EQUIPE ANIMATION '!$B$1:$AD$1001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<sst xmlns="http://schemas.openxmlformats.org/spreadsheetml/2006/main" count="1052" uniqueCount="507">
  <si>
    <t xml:space="preserve">LOT </t>
  </si>
  <si>
    <t xml:space="preserve">ECOLES</t>
  </si>
  <si>
    <t xml:space="preserve">GARDERIE DU MATIN 1,25  - NOMBRE D'ANIMATEURS </t>
  </si>
  <si>
    <t xml:space="preserve">Nom et prénom des animateurs </t>
  </si>
  <si>
    <t xml:space="preserve">COEFFICIENT</t>
  </si>
  <si>
    <t xml:space="preserve">TAUX  HORAIRES</t>
  </si>
  <si>
    <t xml:space="preserve">SALAIRE BRUT PAR JOUR</t>
  </si>
  <si>
    <t xml:space="preserve">TRR LUNDI / JEUDI 2,25- NOMBRE D'ANIMATEURS </t>
  </si>
  <si>
    <t xml:space="preserve">SALAIRE BRUT  PAR JOUR</t>
  </si>
  <si>
    <t xml:space="preserve">INTERVENANT TRR LUNDI JEUDI</t>
  </si>
  <si>
    <t xml:space="preserve">Nom et prénom des intervenants </t>
  </si>
  <si>
    <t xml:space="preserve">TAUX HORAIRES</t>
  </si>
  <si>
    <t xml:space="preserve">TRR MARDI / VENDREDI -2,25  NOMBRE D'ANIMATEURS </t>
  </si>
  <si>
    <t xml:space="preserve">INTERVENANT TRR MARDI VENDREDI</t>
  </si>
  <si>
    <t xml:space="preserve">Nom et prénom des intervenants</t>
  </si>
  <si>
    <t xml:space="preserve">ANIMATION SOIR - 1,80 NOMBRE D'ANIMATEURS </t>
  </si>
  <si>
    <t xml:space="preserve">INTERVANT SOIR</t>
  </si>
  <si>
    <t xml:space="preserve">Nom et prénom des intervenenants</t>
  </si>
  <si>
    <t xml:space="preserve">LOT 1 </t>
  </si>
  <si>
    <t xml:space="preserve">ABEILLES ELEMENTAIRE</t>
  </si>
  <si>
    <t xml:space="preserve">Fatima ALI / Wasulati SOULE</t>
  </si>
  <si>
    <t xml:space="preserve">A 250</t>
  </si>
  <si>
    <t xml:space="preserve">Wassulati SOULE / Magali PRINCE </t>
  </si>
  <si>
    <t xml:space="preserve">Smir BENABID / MAGALI prince</t>
  </si>
  <si>
    <t xml:space="preserve">Fatima  ALI / Wasullati SOULE</t>
  </si>
  <si>
    <t xml:space="preserve">CONSOLAT ABEILLES MATERNELLE</t>
  </si>
  <si>
    <t xml:space="preserve">Marion DELEUIL / Nazariou TOYBOU</t>
  </si>
  <si>
    <t xml:space="preserve">Fazia AKSIL / Marion DELEUIL / Nazaryou TOYBOU</t>
  </si>
  <si>
    <t xml:space="preserve">Amani NABHANI</t>
  </si>
  <si>
    <t xml:space="preserve">KLEBER ELEMENTAIRE</t>
  </si>
  <si>
    <t xml:space="preserve">Fouzia MERABET / Ines BENABOUCHA </t>
  </si>
  <si>
    <t xml:space="preserve">Chaima IBRAHIMA / Bilel ATMANI</t>
  </si>
  <si>
    <t xml:space="preserve">KLEBER MATERNELLE</t>
  </si>
  <si>
    <t xml:space="preserve">CHANTERELLE PRIMAIRE</t>
  </si>
  <si>
    <t xml:space="preserve">Faouzia LAVANI / Amri DJIHAD</t>
  </si>
  <si>
    <t xml:space="preserve">Amina BOINA / Chaima IBRAHIMA </t>
  </si>
  <si>
    <t xml:space="preserve">Faouzia LAVANI/ Hind BIMAGHRA / Samir BENABID</t>
  </si>
  <si>
    <t xml:space="preserve">CONVALESCENTS ELEMENTAIRE</t>
  </si>
  <si>
    <t xml:space="preserve">Fatima ALI / Sylvain RONIN</t>
  </si>
  <si>
    <t xml:space="preserve">NazarYOu TOYBOU / Ines BENABOUCHA </t>
  </si>
  <si>
    <t xml:space="preserve">MAURICE KORSEC ELEMENTAIRE</t>
  </si>
  <si>
    <t xml:space="preserve">Marion DELEUIL / Fatima ALI </t>
  </si>
  <si>
    <t xml:space="preserve">HOTEL DES POSTES MATERNELLE</t>
  </si>
  <si>
    <t xml:space="preserve">PARMENTIER MATERNELLE</t>
  </si>
  <si>
    <t xml:space="preserve">Lina MAAMERIA / Imane FERFACHE GOMRI</t>
  </si>
  <si>
    <t xml:space="preserve">Imane FERFACHE GOMRI / Lina MAAMERIA</t>
  </si>
  <si>
    <t xml:space="preserve">SAINT SAVOURNIN BARTHELEMY ELEMENTAIRE</t>
  </si>
  <si>
    <t xml:space="preserve">Gina MARTINEZ / Idrissa SOUMARE</t>
  </si>
  <si>
    <t xml:space="preserve">Fouzia MERABET / Margot PEYCERE</t>
  </si>
  <si>
    <t xml:space="preserve">Lina SI ABDELKADER / Kassim ABDALLAH</t>
  </si>
  <si>
    <t xml:space="preserve">SAINT SAVOURNIN BARTHELEMY MATERNELLE</t>
  </si>
  <si>
    <t xml:space="preserve">Samir BENABID / Amel SI ABDELKADER</t>
  </si>
  <si>
    <t xml:space="preserve">Ines BENABOUCHA / Sara BOUDJEMAA / Fouzia MERABET</t>
  </si>
  <si>
    <t xml:space="preserve">Jorge QUINTERO</t>
  </si>
  <si>
    <t xml:space="preserve">NATIONAL ELEMENTAIRE</t>
  </si>
  <si>
    <t xml:space="preserve">Amina BOINA / Idrissa SOUMARE</t>
  </si>
  <si>
    <t xml:space="preserve">AHMED LITIM PRIMAIRE</t>
  </si>
  <si>
    <t xml:space="preserve">Bilel ATMANI / Tina BOINA</t>
  </si>
  <si>
    <t xml:space="preserve">B 260</t>
  </si>
  <si>
    <t xml:space="preserve">Assad IBRAHIME / Hind BIMAGHRA</t>
  </si>
  <si>
    <t xml:space="preserve">Aurelien DARRICADES</t>
  </si>
  <si>
    <t xml:space="preserve">Bilel ATMANI / Fatima LAKHAL</t>
  </si>
  <si>
    <t xml:space="preserve">2 REFERENTS PERISCOLAIRES </t>
  </si>
  <si>
    <t xml:space="preserve"> 28H/SEMAINE</t>
  </si>
  <si>
    <t xml:space="preserve">Nahida BAMDOU / Chahineze LARACHI</t>
  </si>
  <si>
    <t xml:space="preserve">C280</t>
  </si>
  <si>
    <t xml:space="preserve">1 ANIMATEUR REFERENT</t>
  </si>
  <si>
    <t xml:space="preserve"> 21H/SEMAINE</t>
  </si>
  <si>
    <t xml:space="preserve">Mouhdhoir MOUZAOIR</t>
  </si>
  <si>
    <t xml:space="preserve">LOT 12 </t>
  </si>
  <si>
    <t xml:space="preserve">CITE AZOULAY  REGROUPEMENT MATIN ET SOIR  </t>
  </si>
  <si>
    <t xml:space="preserve">Mina MERZOUK / Margaux RUGGERI / Amel BEKKIS / Taslima ATTOUMANI</t>
  </si>
  <si>
    <t xml:space="preserve">Bilel ATMANI / Margaux RUGGERI</t>
  </si>
  <si>
    <t xml:space="preserve">Ouahiba BARKAOUI / Margaux RUGGERI </t>
  </si>
  <si>
    <t xml:space="preserve">Aurélien DARRICADES</t>
  </si>
  <si>
    <t xml:space="preserve">ETIENNE MILAN  ELEMENTAIRE REGROUPEMENT LE MATIN</t>
  </si>
  <si>
    <t xml:space="preserve">Amina BOINA / Kafia DJELLOUL </t>
  </si>
  <si>
    <t xml:space="preserve">Aminnata SIBY</t>
  </si>
  <si>
    <t xml:space="preserve">Emmanuelle SURRY</t>
  </si>
  <si>
    <t xml:space="preserve">Nicolas ROBLIN</t>
  </si>
  <si>
    <t xml:space="preserve">Evan GAUTHIER</t>
  </si>
  <si>
    <t xml:space="preserve">Amina BOINA / Tina BOINA </t>
  </si>
  <si>
    <t xml:space="preserve">ETIENNE MILAN MATERNELLE</t>
  </si>
  <si>
    <t xml:space="preserve">Chaima IBRAHIMA / Kafia DJELLOUL</t>
  </si>
  <si>
    <t xml:space="preserve">Costa MOTA</t>
  </si>
  <si>
    <t xml:space="preserve">GRAND SAINT GINIEZ REGROUPEMENT GM ET AS</t>
  </si>
  <si>
    <t xml:space="preserve">Djazilati DHOIFFIR / Sophie GUIRARD / Chaima IBRAHIMA</t>
  </si>
  <si>
    <t xml:space="preserve">Léa DOUKHAN / Emilia SANTEJO </t>
  </si>
  <si>
    <t xml:space="preserve">Issoufa MOHAMED</t>
  </si>
  <si>
    <t xml:space="preserve">Djazilati DHOIFFIR / Sophie GUIRARD / Gina MARTINEZ</t>
  </si>
  <si>
    <t xml:space="preserve">Adèle PIOT </t>
  </si>
  <si>
    <t xml:space="preserve">LE CORBUSIER MATERNELLE</t>
  </si>
  <si>
    <t xml:space="preserve">Elivina DANG / Ryan HAIDAR BACAR</t>
  </si>
  <si>
    <t xml:space="preserve">PRADO PLAGE ELEMENTAIRE</t>
  </si>
  <si>
    <t xml:space="preserve">Katia BENRABAH / Nour MEDJAHED</t>
  </si>
  <si>
    <t xml:space="preserve">Ouahiba BARKAOUI </t>
  </si>
  <si>
    <t xml:space="preserve">Issoufa MOHAMED </t>
  </si>
  <si>
    <t xml:space="preserve">Katia BENRABAH / Nour MEDJAHED /Abdelghani ETTABAA / Matteo CORDIER </t>
  </si>
  <si>
    <t xml:space="preserve">PRADO PLAGE MATERNELLE</t>
  </si>
  <si>
    <t xml:space="preserve">SAINTE ANNE ELEMENTAIRE</t>
  </si>
  <si>
    <t xml:space="preserve">Adrien FERRY / Aminata SIBY / Nicolas ROBLIN</t>
  </si>
  <si>
    <t xml:space="preserve">Nicolas ROBLIN / Faysoil MOHAMED </t>
  </si>
  <si>
    <t xml:space="preserve">Aminata SIBY / Faycoil MOHAMED </t>
  </si>
  <si>
    <t xml:space="preserve">Aminata SIBY / Nicolas ROBLIN </t>
  </si>
  <si>
    <t xml:space="preserve">SAINTE ANNE MATERNELLE</t>
  </si>
  <si>
    <t xml:space="preserve">Chaima IBRAHIMA / Emilia SANTEJO</t>
  </si>
  <si>
    <t xml:space="preserve">Amri DJIHAD / Adrian FERRY / Emilia SANTEJO / Faycoil MOHAMED </t>
  </si>
  <si>
    <t xml:space="preserve">David JEAN PIERRE </t>
  </si>
  <si>
    <t xml:space="preserve">Anthony VINCENT / Aymeric DENIS</t>
  </si>
  <si>
    <t xml:space="preserve">Philipe DERMINASSIAN</t>
  </si>
  <si>
    <t xml:space="preserve">LOT 13 </t>
  </si>
  <si>
    <t xml:space="preserve">FLOTTE ELEMENTAIRE - REGROUPEMENT LE MATIN</t>
  </si>
  <si>
    <t xml:space="preserve">Krisztina MATE / Melika AUDREY MBAYELIM</t>
  </si>
  <si>
    <t xml:space="preserve">Kristina MATE / Abdelghani ETTABAA</t>
  </si>
  <si>
    <t xml:space="preserve">Romain CRUZ / Morgane TEISSIERE</t>
  </si>
  <si>
    <t xml:space="preserve">FLOTTE MATERNELLE</t>
  </si>
  <si>
    <t xml:space="preserve">Krisztina MATE / Melika AUDREY MBAYELIM / Shana GHERBI</t>
  </si>
  <si>
    <t xml:space="preserve">Viencent NARCY </t>
  </si>
  <si>
    <t xml:space="preserve">JEAN MERMOZ ELEMENTAIRE</t>
  </si>
  <si>
    <t xml:space="preserve">Luther HODARI / Hermes LUIS MENDES</t>
  </si>
  <si>
    <t xml:space="preserve">Luther HODARI / Danielle BERNARDINI</t>
  </si>
  <si>
    <t xml:space="preserve">Luther HODARI / Hermes LUIS MENDES / Jeanne SHABNAM</t>
  </si>
  <si>
    <t xml:space="preserve">JEAN MERMOZ MATERNELLE</t>
  </si>
  <si>
    <t xml:space="preserve">Jeanne SHABNAM / Salma SOILIHI</t>
  </si>
  <si>
    <t xml:space="preserve">Danielle BERNARDINI / Salam SOILIHI / Merrick CHOURREAU</t>
  </si>
  <si>
    <t xml:space="preserve">RAYMOND TEISSEIRE ELEMENTAIRE</t>
  </si>
  <si>
    <t xml:space="preserve">Messad OUARET / Meric CHOUREAU </t>
  </si>
  <si>
    <t xml:space="preserve">Nacira TAHTAH / Merick CHOUREAU</t>
  </si>
  <si>
    <t xml:space="preserve">Messad OUARET / Hayette BELDJILALI / Nacira TAHTAH / Aymen HAMRI</t>
  </si>
  <si>
    <t xml:space="preserve">Nicolas BURKI / Auriane JHILAS</t>
  </si>
  <si>
    <t xml:space="preserve">RAYMOND TEISSEIRE MATERNELLE - SOIR EN REGROUPEMENT</t>
  </si>
  <si>
    <t xml:space="preserve">Hayette BELDJILALI / Nacira TAHTAH / Lorenzo PAQUOLA</t>
  </si>
  <si>
    <t xml:space="preserve">ROUET ELEMENTAIRE (ferme à 18h30)</t>
  </si>
  <si>
    <t xml:space="preserve">Maeva CATANIA / Nawel GRUNDLER </t>
  </si>
  <si>
    <t xml:space="preserve">Adrian FERRY / Maeva CATANIA </t>
  </si>
  <si>
    <t xml:space="preserve">Maeva CATANIA / Nawel GRUNDLER / kevin MENDES </t>
  </si>
  <si>
    <t xml:space="preserve">ROUET MATERNELLE (ferme à 18h30)</t>
  </si>
  <si>
    <t xml:space="preserve">Michele NADAUD/ Anne Marie GERACI</t>
  </si>
  <si>
    <t xml:space="preserve">Sophie CYPOWYJ/ Alexandre Brice MENDY/ Michele NADAUD/ Anne Marie GERACI </t>
  </si>
  <si>
    <t xml:space="preserve">Evan GAUTHIER / Nader SEYAH</t>
  </si>
  <si>
    <t xml:space="preserve">ROUET CHARLES-ALLE (+Cours Julien) PRIMAIRE</t>
  </si>
  <si>
    <t xml:space="preserve">Kenza GUERRA/ Alexandre Brice MENDY</t>
  </si>
  <si>
    <t xml:space="preserve">Ines ELHICHERI / Maeva CATANIA</t>
  </si>
  <si>
    <t xml:space="preserve">Ines EL HICHERI / Mohamed HEVOUTY / Kenza GUERRA / Akim AIBECHE / Elisabeth ANDREU / Eva SAIDOUN</t>
  </si>
  <si>
    <t xml:space="preserve">Tristan BERGUERIA</t>
  </si>
  <si>
    <t xml:space="preserve">Jessica BRICE / Johan CROTOGLI</t>
  </si>
  <si>
    <t xml:space="preserve">2 ANIMATEURS REFERENTS</t>
  </si>
  <si>
    <t xml:space="preserve">Clément REBATEL / Mohamed SYLLA </t>
  </si>
  <si>
    <t xml:space="preserve">LOT 16 </t>
  </si>
  <si>
    <t xml:space="preserve">SQUARE MICHELET ELEMENTAIRE - REGROUPEMENT LE MATIN ET SOIR</t>
  </si>
  <si>
    <t xml:space="preserve">Souad ABDELKRIM HAMDANI / Ayman HAMRI</t>
  </si>
  <si>
    <t xml:space="preserve">Kenza GUERRA / Hacina Sonia  IKLEF / AKIM AIBECHE</t>
  </si>
  <si>
    <t xml:space="preserve">Souad ABDELKRIM HAMDANI / Sonia IKLEF HACINA</t>
  </si>
  <si>
    <t xml:space="preserve">SQUARE MICHELET MATERNELLE</t>
  </si>
  <si>
    <t xml:space="preserve">LA PAULINE ELEMENTAIRE</t>
  </si>
  <si>
    <t xml:space="preserve">Sadia HAMROUN / Omar MEKDADI </t>
  </si>
  <si>
    <t xml:space="preserve">Asma HAMADI / Alexis WESNER / Omar MEKDADI</t>
  </si>
  <si>
    <t xml:space="preserve">LA PAULINE MATERNELLE</t>
  </si>
  <si>
    <t xml:space="preserve">Bilal ALI / Assad IBRAHIME</t>
  </si>
  <si>
    <t xml:space="preserve">PARC DROMEL ELEMENTAIRE</t>
  </si>
  <si>
    <t xml:space="preserve">Loic ROCHER / Bilel BOUSNANE</t>
  </si>
  <si>
    <t xml:space="preserve">Asma HAMIDI / Hacina Sonia IKLEF</t>
  </si>
  <si>
    <t xml:space="preserve">Roselyne GARDES / Loic ROCHER </t>
  </si>
  <si>
    <t xml:space="preserve">PARC DROMEL MATERNELLE</t>
  </si>
  <si>
    <t xml:space="preserve">Roselyne GARDES / Asma HAMADI </t>
  </si>
  <si>
    <t xml:space="preserve">Asma HAMADI / Roselyne GARDES</t>
  </si>
  <si>
    <t xml:space="preserve">COIN JOLI ELEMENTAIRE </t>
  </si>
  <si>
    <t xml:space="preserve">Yousra EL HAITOUT / Elisabeth ANDREU </t>
  </si>
  <si>
    <t xml:space="preserve">Yousra EL HAITOUT / Maria theresa SERIANI / Hamid SAHARAOUI</t>
  </si>
  <si>
    <t xml:space="preserve">Yousra EL HAITOUT / Jennifer MAGISTRELLO</t>
  </si>
  <si>
    <t xml:space="preserve">PARC SEVIGNE MATERNELLE</t>
  </si>
  <si>
    <t xml:space="preserve">Sabrina ACHOUR / Sarah KEDJOUNIA</t>
  </si>
  <si>
    <t xml:space="preserve">SAINTE MARGUERITE ELEMENTAIRE</t>
  </si>
  <si>
    <t xml:space="preserve">Essi GRACE HAITI / Brice BENAHMED</t>
  </si>
  <si>
    <t xml:space="preserve">Yousra EL HAITOUT / Maria théresa SERIANI /Selven MINIEN </t>
  </si>
  <si>
    <t xml:space="preserve">SAINTE MARGUERITE MATERNELLE</t>
  </si>
  <si>
    <t xml:space="preserve">Lorenzo EGEA / Maria thérésa SERIANI</t>
  </si>
  <si>
    <t xml:space="preserve">David FERRULO / Coralie TABET </t>
  </si>
  <si>
    <t xml:space="preserve">c280</t>
  </si>
  <si>
    <t xml:space="preserve">Mathias PANIZZINO / Rahma MEGRI </t>
  </si>
  <si>
    <t xml:space="preserve">LOT 17 </t>
  </si>
  <si>
    <t xml:space="preserve">CAPELETTE LAUGIER ELEMENTAIRE - REGROUPEMENT LE MATIN ET SOIR</t>
  </si>
  <si>
    <t xml:space="preserve">Léo CHAIX / Mohammed BENABDALLAH </t>
  </si>
  <si>
    <t xml:space="preserve">Ines RUBEL / Lina BOUALILI</t>
  </si>
  <si>
    <t xml:space="preserve">Léo CHAIX / Lina BOUAILILI</t>
  </si>
  <si>
    <t xml:space="preserve">CAPELETTE LAUGIER MATERNELLE</t>
  </si>
  <si>
    <t xml:space="preserve">CAPELETTE MIREILLE LAUZE ELEMENTAIRE - REGROUPEMENT GM ET AS</t>
  </si>
  <si>
    <t xml:space="preserve">Selven MINIEN / Narimen BENMANSOUR / Gilda MARTINEZ </t>
  </si>
  <si>
    <t xml:space="preserve">Selven MINIEN / OUSSAMA AMMICHE / RAFIK SALMA</t>
  </si>
  <si>
    <t xml:space="preserve">Selven MINIEN / Rafik SALMA</t>
  </si>
  <si>
    <t xml:space="preserve">Kenza BOUFETA </t>
  </si>
  <si>
    <t xml:space="preserve">CAPELETTE MIREILLE LAUZE MATERNELLE</t>
  </si>
  <si>
    <t xml:space="preserve">CAPELETTE CURTEL 
(DELOCALISE A PARC DROMEL) - PRIMAIRE</t>
  </si>
  <si>
    <t xml:space="preserve">Jean LUC SELANIKO / Noe AYAD</t>
  </si>
  <si>
    <t xml:space="preserve">Jean Luc SELANIKO / Léna MAHDID</t>
  </si>
  <si>
    <t xml:space="preserve">CAPELETTE CAP EST PRIMAIRE</t>
  </si>
  <si>
    <t xml:space="preserve">Vanessa ARTHAUD / Cécile SANTUCCI </t>
  </si>
  <si>
    <t xml:space="preserve">Ines RUBEL / Eva SAIDOUN / Rafik SALMA</t>
  </si>
  <si>
    <t xml:space="preserve">Vanessa ARTHAUD / Cécile SANTUCCI / Eric BARTOLINI / Ines RUBEL </t>
  </si>
  <si>
    <t xml:space="preserve">Raphael BRUNET</t>
  </si>
  <si>
    <t xml:space="preserve">MENPENTI ELEMENTAIRE</t>
  </si>
  <si>
    <t xml:space="preserve">Lucie HOUSSARD / Amina AMITI / Célia HAMIDI </t>
  </si>
  <si>
    <t xml:space="preserve">Amina HAMITI / Célia HAMIDI</t>
  </si>
  <si>
    <t xml:space="preserve">Amina AMITI / Sadia HAMROUN</t>
  </si>
  <si>
    <t xml:space="preserve">Lucie HOUSSARD / Amina AMITI / Maria CAIOLA</t>
  </si>
  <si>
    <t xml:space="preserve">MENPENTI MATERNELLE</t>
  </si>
  <si>
    <t xml:space="preserve">Nelly MARTIN / Leila BENNAMANE</t>
  </si>
  <si>
    <t xml:space="preserve">Nelly MARTIN / Leila BENNAMANE /Célia HAMIDI / Kenza MESKALI </t>
  </si>
  <si>
    <t xml:space="preserve">Diego HERMOGENES DEJESUS</t>
  </si>
  <si>
    <t xml:space="preserve">LA TIMONE ELEMENTAIRE - REGROUPEMENT GM ET AS</t>
  </si>
  <si>
    <t xml:space="preserve">Ivan TCHERNEY / Eva SAIDOUN / Antoine ORSONI / Ines RUBEL </t>
  </si>
  <si>
    <t xml:space="preserve">Kenza BOUZERMA / Eva SAIDOUN</t>
  </si>
  <si>
    <t xml:space="preserve">Ivan TCHERNEY / Antoine ORSONI / Eric BARTOLINI</t>
  </si>
  <si>
    <t xml:space="preserve">LA TIMONE MATERNELLE</t>
  </si>
  <si>
    <t xml:space="preserve">2 REFERENTS PERISCO </t>
  </si>
  <si>
    <t xml:space="preserve">Damien MACREZ / Fatima SALEM </t>
  </si>
  <si>
    <t xml:space="preserve">Djamil HADDAD</t>
  </si>
  <si>
    <t xml:space="preserve">LOT 18 </t>
  </si>
  <si>
    <t xml:space="preserve">PONT DE VIVAUX SACCOMAN ELEMENTAIRE - REGROUPEMENT MATIN ET SOIR </t>
  </si>
  <si>
    <t xml:space="preserve">Messaouda HEDROUG / Alicia REYFFORT</t>
  </si>
  <si>
    <t xml:space="preserve">Alicia REYFFORT / Sadia HAMROUN </t>
  </si>
  <si>
    <t xml:space="preserve">Alicia REYFFORT / Laurence ALLAOUI </t>
  </si>
  <si>
    <t xml:space="preserve">Morjian OURI / Martine FELLA ALOUCHE </t>
  </si>
  <si>
    <t xml:space="preserve">PONT DE VIVAUX SACCOMAN MATERNELLE</t>
  </si>
  <si>
    <t xml:space="preserve">LA SAUVAGERE ELEMENTAIRE</t>
  </si>
  <si>
    <t xml:space="preserve">Michael ROBERT / Thibault ELLEBOOD</t>
  </si>
  <si>
    <t xml:space="preserve">SAINT LOUP CENTRE ELEMENTAIRE</t>
  </si>
  <si>
    <t xml:space="preserve">Houria MAMA SALMA / Moussilimou YOUSSOUF / Célia HAMIDI </t>
  </si>
  <si>
    <t xml:space="preserve">Ivan TCHERNEY / Houria MAMA SALMA / Samia NACEUR </t>
  </si>
  <si>
    <t xml:space="preserve">Houria MAMA SALMA / Moussilimou YOUSSOUF / Meriem BENGUEMOUD </t>
  </si>
  <si>
    <t xml:space="preserve">SAINT LOUP CENTRE MATERNELLE</t>
  </si>
  <si>
    <t xml:space="preserve">SAINT LOUP GABRIEL FAURE ELEMENTAIRE</t>
  </si>
  <si>
    <t xml:space="preserve">Meriem BENGUEMOUD / Sofia AZZI</t>
  </si>
  <si>
    <t xml:space="preserve">Michael ROBERT / Amel Mahiddine</t>
  </si>
  <si>
    <t xml:space="preserve">SAINT TRONC CASTEL ROC PRIMAIRE</t>
  </si>
  <si>
    <t xml:space="preserve">Houzayane ISSA / Morjiane OURI / Zohra DIB</t>
  </si>
  <si>
    <t xml:space="preserve">Mousslimou YOUSOUF / Houzayane ISSA / KEVIN ANSELM</t>
  </si>
  <si>
    <t xml:space="preserve">Houzayane ISSA /  Zohra DIB</t>
  </si>
  <si>
    <t xml:space="preserve">2 REFERENTS PERISCO</t>
  </si>
  <si>
    <t xml:space="preserve">Jimmy RIGUEUR / Malik DALIBEY</t>
  </si>
  <si>
    <t xml:space="preserve">1 ANIM REFERENT</t>
  </si>
  <si>
    <t xml:space="preserve">Samia AMITI </t>
  </si>
  <si>
    <t xml:space="preserve">LOT 21</t>
  </si>
  <si>
    <t xml:space="preserve">AIR BEL ELEMENTAIRE</t>
  </si>
  <si>
    <t xml:space="preserve">Benie ELENGA / Amel MAHIDDINE</t>
  </si>
  <si>
    <t xml:space="preserve">Cassi CHIBANI / Dalia BOUAISSI</t>
  </si>
  <si>
    <t xml:space="preserve">Myriam DIARRA</t>
  </si>
  <si>
    <t xml:space="preserve">AIR BEL MATERNELLE</t>
  </si>
  <si>
    <t xml:space="preserve">LOT 21 </t>
  </si>
  <si>
    <t xml:space="preserve">LA GROGNARDE ELEMENTAIRE</t>
  </si>
  <si>
    <t xml:space="preserve">René GALY / Karim EL ANIOU / Bita M'BAYE /  Bassirou BADIANE / Clara AIBIKIAN</t>
  </si>
  <si>
    <t xml:space="preserve">René GALY / Karim ELANIOU</t>
  </si>
  <si>
    <t xml:space="preserve">René GALY / Karim ELANIOU / Janamali MOHAMED </t>
  </si>
  <si>
    <t xml:space="preserve">Myriam DIARRA </t>
  </si>
  <si>
    <t xml:space="preserve">LA GROGNARDE MATERNELLE</t>
  </si>
  <si>
    <t xml:space="preserve">PARETTE MAZENODE POMME MAZENODE PRIMAIRE</t>
  </si>
  <si>
    <t xml:space="preserve">Moussa LEYE / Myriam SLIMANI </t>
  </si>
  <si>
    <t xml:space="preserve">Romain CRUZ / Binta M'BAYE</t>
  </si>
  <si>
    <t xml:space="preserve">POMME HECKEL ELEMENTAIRE</t>
  </si>
  <si>
    <t xml:space="preserve">Samia Naceur / Janamali MOHAMED</t>
  </si>
  <si>
    <t xml:space="preserve">Samia NACEUR / Nariman BENMENSOUR </t>
  </si>
  <si>
    <t xml:space="preserve">Samia Naceur / Wanissa AOUANI </t>
  </si>
  <si>
    <t xml:space="preserve">POMME HECKEL MATERNELLE</t>
  </si>
  <si>
    <t xml:space="preserve">POMME SAINTE MADELEINE ELEMENTAIRE</t>
  </si>
  <si>
    <t xml:space="preserve">Tassadit CHERAFT / Najah MGASSEB / Oussame AMMICHE </t>
  </si>
  <si>
    <t xml:space="preserve">Mohammed BENABDALLAH  / Najah MGASSEB  / Oussama AMMICHE </t>
  </si>
  <si>
    <t xml:space="preserve">Mohammed BENABDALLAH  / Najah MGASSEB  </t>
  </si>
  <si>
    <t xml:space="preserve">POMME SAINTE MADELEINE MATERNELLE</t>
  </si>
  <si>
    <t xml:space="preserve">Wanissa AOUANI / Hamid SAHARAOUI </t>
  </si>
  <si>
    <t xml:space="preserve">Magali FAIN / Gilda Martinez </t>
  </si>
  <si>
    <t xml:space="preserve">LA ROUGUIERE ELEMENTAIRE</t>
  </si>
  <si>
    <t xml:space="preserve">Mélanie GIORGIO /  Amina ALLALI</t>
  </si>
  <si>
    <t xml:space="preserve">Mohammed BENABDALLAH / Najah MGASSEB / Amina ALLALI</t>
  </si>
  <si>
    <t xml:space="preserve">Narimane BENMENSOUR / Hamid SAHARAOUI </t>
  </si>
  <si>
    <t xml:space="preserve">LA ROUGUIERE MATERNELLE</t>
  </si>
  <si>
    <t xml:space="preserve">Shani RIGAUX / Jonathan ATTIA</t>
  </si>
  <si>
    <t xml:space="preserve">1 ANIM REF </t>
  </si>
  <si>
    <t xml:space="preserve">Jessica DORU</t>
  </si>
  <si>
    <t xml:space="preserve">LOT 23</t>
  </si>
  <si>
    <t xml:space="preserve">LES CAILLOLS ELEMENTAIRE</t>
  </si>
  <si>
    <t xml:space="preserve">Anne marie SERVE / Françoise TEXIER / Sarah MESTOUR </t>
  </si>
  <si>
    <t xml:space="preserve">Anne marie SERVE / Françoise TEXIER </t>
  </si>
  <si>
    <t xml:space="preserve">LES CAILLOLS MATERNELLE</t>
  </si>
  <si>
    <t xml:space="preserve">GRANDE BASTIDE CAZAULX ELEMENTAIRE</t>
  </si>
  <si>
    <t xml:space="preserve">Molka MAHIEDDIENE / Benoir Rigaux </t>
  </si>
  <si>
    <t xml:space="preserve">Kadafi ABDALLAH / Molka MAHIEDDINE </t>
  </si>
  <si>
    <t xml:space="preserve">Benoit RIGAUX / Sarah ACHIT / Nicola MACCHI </t>
  </si>
  <si>
    <t xml:space="preserve">Olivier GOMIS </t>
  </si>
  <si>
    <t xml:space="preserve">GRANDE BASTIDE CAZAULX MATERNELLE</t>
  </si>
  <si>
    <t xml:space="preserve">SAINT BARNABE ELEMENTAIRE</t>
  </si>
  <si>
    <t xml:space="preserve">Salwa GARMIT / Magali Fain</t>
  </si>
  <si>
    <t xml:space="preserve">Salxa GARMIT / ROse mary DALSIVA </t>
  </si>
  <si>
    <t xml:space="preserve">Salwa GARMIT / Rose mary DALSIVA </t>
  </si>
  <si>
    <t xml:space="preserve">Ingrid MERESSE/ Salwa GARMIT</t>
  </si>
  <si>
    <t xml:space="preserve">SAINT BARNABE MATERNELLE</t>
  </si>
  <si>
    <t xml:space="preserve">Valerjana MARNIKU/ Naziha BEN HARZALLAH</t>
  </si>
  <si>
    <t xml:space="preserve">Sofia AZZI/ Maena BAKOUM</t>
  </si>
  <si>
    <t xml:space="preserve">BASTIDE SAINT JEAN MATERNELLE</t>
  </si>
  <si>
    <t xml:space="preserve">Molka MAHIEDDINE/ Sabrina ROUIBI</t>
  </si>
  <si>
    <t xml:space="preserve">HAITI MATERNELLE</t>
  </si>
  <si>
    <t xml:space="preserve">Ingrid MERESE/ Rosemary DA SILVA ARAUJO</t>
  </si>
  <si>
    <t xml:space="preserve">Morjiane OURI/ Rosemary DA SILVA ARAUJO</t>
  </si>
  <si>
    <t xml:space="preserve">LOT 23 </t>
  </si>
  <si>
    <t xml:space="preserve">LA FOURRAGERE ELEMENTAIRE</t>
  </si>
  <si>
    <t xml:space="preserve">Kevin ANSELME/ Nariman BENMANSOUR/ Anicha MZE / Sitti BADROUDINE </t>
  </si>
  <si>
    <t xml:space="preserve">Sabrina ROUIBI / Marie Helne CHABRE </t>
  </si>
  <si>
    <t xml:space="preserve">Kevin ANCELEM / Celia HAMIDI / Messaouda HEDROUG</t>
  </si>
  <si>
    <t xml:space="preserve">LA FOURRAGERE MATERNELLE</t>
  </si>
  <si>
    <t xml:space="preserve">Luna PAYAN / Marie-Hélene CHABRE / Jocelyne BERGIER </t>
  </si>
  <si>
    <t xml:space="preserve">LES LIERRES MATERNELLE</t>
  </si>
  <si>
    <t xml:space="preserve">Emma YVON / Chadida MKIDADI </t>
  </si>
  <si>
    <t xml:space="preserve">3 REFERENTS PERISCOLAIRES </t>
  </si>
  <si>
    <t xml:space="preserve">Sandrine CRISTIN / Youness BELKHIR / Bilel AIDOUD</t>
  </si>
  <si>
    <t xml:space="preserve">Célia GOUT / Anis LAROUCI </t>
  </si>
  <si>
    <t xml:space="preserve">LOT 24</t>
  </si>
  <si>
    <t xml:space="preserve">MONTOLIVET ELEMENTAIRE</t>
  </si>
  <si>
    <t xml:space="preserve">Yousra SAINDOU / Mohammed JALIL / Imen AZAOUN</t>
  </si>
  <si>
    <t xml:space="preserve">Sevgi KIZILDAG / Elif BILDIK</t>
  </si>
  <si>
    <t xml:space="preserve">Sevgi KIZILDAG / Hajer MANSOUR </t>
  </si>
  <si>
    <t xml:space="preserve">Sevgi KIZILDAG /  Fella ALLOUCHE </t>
  </si>
  <si>
    <t xml:space="preserve">LOT 24 </t>
  </si>
  <si>
    <t xml:space="preserve">MONTOLIVET MATERNELLE</t>
  </si>
  <si>
    <t xml:space="preserve">Chloé ROCHE /  Hafida GASMI </t>
  </si>
  <si>
    <t xml:space="preserve">Oussama AMMICHE  /  Hafida GASMI </t>
  </si>
  <si>
    <t xml:space="preserve">PETIT BOSQUET + Annexe ELEMENTAIRE</t>
  </si>
  <si>
    <t xml:space="preserve">Malha HIMENE / Sonia AMAROUCHE </t>
  </si>
  <si>
    <t xml:space="preserve">Nadine BROCAL / Catherine TOUATI / Ines BENABOUCHA </t>
  </si>
  <si>
    <t xml:space="preserve">PETIT BOSQUET MATERNELLE</t>
  </si>
  <si>
    <t xml:space="preserve">Michelle ROMAN / Raina SOILIHI </t>
  </si>
  <si>
    <t xml:space="preserve">BEAUMONT BOMBARDIERE ELEMENTAIRE</t>
  </si>
  <si>
    <t xml:space="preserve">Nozha EL ABIDI / Fatima EL HASRI </t>
  </si>
  <si>
    <t xml:space="preserve">Ayda LOUATI / Yousra SAINDOU / Jennifer PANTALAO </t>
  </si>
  <si>
    <t xml:space="preserve">Jennifer PANTALEO / Naima KHOUANI / Nizar CHAABI</t>
  </si>
  <si>
    <t xml:space="preserve">Nozha EL ABIDI / Sana SARSAR</t>
  </si>
  <si>
    <t xml:space="preserve">MAURELLE BOMBARDIERE ELEMENTAIRE</t>
  </si>
  <si>
    <t xml:space="preserve">BEAUMONT BOMBARDIERE MATERNELLE</t>
  </si>
  <si>
    <t xml:space="preserve">Ayda LOUATI / Naima kHOUANI </t>
  </si>
  <si>
    <t xml:space="preserve">Fatima EL ASRI / Jeanne CAMACCIO </t>
  </si>
  <si>
    <t xml:space="preserve">MAURELLE JONQUILLES MATERNELLE</t>
  </si>
  <si>
    <t xml:space="preserve">Satya CHELDA / Jeanne CAMACCIO </t>
  </si>
  <si>
    <t xml:space="preserve">MAURELLE MATERNELLE</t>
  </si>
  <si>
    <t xml:space="preserve">BOIS LUZY MATERNELLE</t>
  </si>
  <si>
    <t xml:space="preserve">Dalia BOUAISSI / Catherine TOUATI </t>
  </si>
  <si>
    <t xml:space="preserve">Nadina BROCAL / Aurélie UGUEN / Roselyne BALDERELLI </t>
  </si>
  <si>
    <t xml:space="preserve">Bruno AIELLO</t>
  </si>
  <si>
    <t xml:space="preserve">BOIS LUZY ELEMENTAIRE</t>
  </si>
  <si>
    <t xml:space="preserve">Nadine BROCAL / Mouzaoir MOUHDHOIR  / Amel BERNY </t>
  </si>
  <si>
    <t xml:space="preserve">Valerejana MARKINU / Nadine BROCAL / Amel BERNY</t>
  </si>
  <si>
    <t xml:space="preserve">BOIS LEMAITRE MATERNELLE</t>
  </si>
  <si>
    <t xml:space="preserve">Romain CRUZ / Aurélie UGUEN / Préscilia HUSEJNOVIC</t>
  </si>
  <si>
    <t xml:space="preserve"> Préscilia HUSEJNOVIC / Roselyne BALDERELLI</t>
  </si>
  <si>
    <t xml:space="preserve">BOIS LEMAITRE ELEMENTAIRE</t>
  </si>
  <si>
    <t xml:space="preserve">Valerejana MARNIKU / Aurélie UGUEN</t>
  </si>
  <si>
    <t xml:space="preserve">Sabrina FLOCHEL / Laura MOYA / Laura BOYER </t>
  </si>
  <si>
    <t xml:space="preserve">Aude LUCCHESI </t>
  </si>
  <si>
    <t xml:space="preserve">LOT 25 </t>
  </si>
  <si>
    <t xml:space="preserve">TROIS LUCS (LES) ELEMENTAIRE</t>
  </si>
  <si>
    <t xml:space="preserve">Valérie CHOURAQUI / Myriam ZIANI </t>
  </si>
  <si>
    <t xml:space="preserve">Yamina SAIDA / Bonheur M'SA / Hayet MOKRFI </t>
  </si>
  <si>
    <t xml:space="preserve">Valérie CHOURAQUI / Yamina SAIDA</t>
  </si>
  <si>
    <t xml:space="preserve">TROIS LUCS (LES) MATERNELLE</t>
  </si>
  <si>
    <t xml:space="preserve">Yamina SAIDA / Djamila MOHAMED</t>
  </si>
  <si>
    <t xml:space="preserve">LA ROSIERE (FIGONE) ELEMENTAIRE</t>
  </si>
  <si>
    <t xml:space="preserve">Bonheur M'SA/ Hadjer BOUKAZOULA/ Lena BOUZIANE</t>
  </si>
  <si>
    <t xml:space="preserve">Yamina SAIDA/ Bonheur M'SA/ Hayet MOKRFI</t>
  </si>
  <si>
    <t xml:space="preserve">Sylvain RONIN/ Hayat MOKRFI</t>
  </si>
  <si>
    <t xml:space="preserve">LA ROSIERE (FIGONE) MATERNELLE</t>
  </si>
  <si>
    <t xml:space="preserve">Catherine GUYON/ Louna ARBI/ Elodie BRIAND</t>
  </si>
  <si>
    <t xml:space="preserve">Catherine GUYON/ Hadjer BOUKAZOULA/ Elodie BRIAND/ Myriam Ziani</t>
  </si>
  <si>
    <t xml:space="preserve">Samantha CHUVA</t>
  </si>
  <si>
    <t xml:space="preserve">SAINT JULIEN MATERNELLE</t>
  </si>
  <si>
    <t xml:space="preserve">Eglantine QUINTIN / Estelle ONOLFO / Margaux HADDOUX</t>
  </si>
  <si>
    <t xml:space="preserve">Eglantine QUINTIN / Estelle ONOLFO / Margaux HADDOUX / Raissa MALIDE</t>
  </si>
  <si>
    <t xml:space="preserve">SAINT JULIEN 1 ELEMENTAIRE</t>
  </si>
  <si>
    <t xml:space="preserve">Alexa DELLEVI / Satya CHELDA / Myriam ZIANI </t>
  </si>
  <si>
    <t xml:space="preserve">SAINT JULIEN 2 ELEMENTAIRE</t>
  </si>
  <si>
    <t xml:space="preserve">Antufati MOGNI / ZAHEB ABDOU </t>
  </si>
  <si>
    <t xml:space="preserve">Mohamed EL AKEB / Prescilia HUSEJNOVIC / Elodie BRIAN </t>
  </si>
  <si>
    <t xml:space="preserve">Johann RENARD / Faiza ALI </t>
  </si>
  <si>
    <t xml:space="preserve">Adrien VIENANT </t>
  </si>
  <si>
    <t xml:space="preserve">LOT 28 </t>
  </si>
  <si>
    <t xml:space="preserve">CHATEAU GOMBERT ATHENA ELEMENTAIRE</t>
  </si>
  <si>
    <t xml:space="preserve">Nasra MIHDJAHI / Myriam MADI</t>
  </si>
  <si>
    <t xml:space="preserve">Dylan KEMOUM / Préscilia HUSEJNOVIC  </t>
  </si>
  <si>
    <t xml:space="preserve">Meriemn HAMIDI  / Préscilia HUSEJNOVIC  </t>
  </si>
  <si>
    <t xml:space="preserve">Ines ABED / Morjian HOURI </t>
  </si>
  <si>
    <t xml:space="preserve">CHATEAU GOMBERT ATHENA MATERNELLE</t>
  </si>
  <si>
    <t xml:space="preserve">Mohamed EL AKEB / Alexia MAIMARAN</t>
  </si>
  <si>
    <t xml:space="preserve">Mohamed El AKEB/ Kylian  ATTOUMANI </t>
  </si>
  <si>
    <t xml:space="preserve">Lenny ARCADI</t>
  </si>
  <si>
    <t xml:space="preserve">MARTEGAUX ELEMENTAIRE</t>
  </si>
  <si>
    <t xml:space="preserve">Joyce ISSA / Medhi MENZLI</t>
  </si>
  <si>
    <t xml:space="preserve">Adnane AHAMADA / Mehdi MENZLI </t>
  </si>
  <si>
    <t xml:space="preserve">Scherazade BELLARBI / Adnane AHMADA </t>
  </si>
  <si>
    <t xml:space="preserve">MARTEGAUX (LES) MATERNELLE</t>
  </si>
  <si>
    <t xml:space="preserve">Sherazade BELLARBI / Adnane AHAMADA </t>
  </si>
  <si>
    <t xml:space="preserve">FONDACLE MATERNELLE</t>
  </si>
  <si>
    <t xml:space="preserve">Anissa TAKSRIT / AIDINE HALIDI</t>
  </si>
  <si>
    <t xml:space="preserve">OLIVES (LES) ELEMENTAIRE</t>
  </si>
  <si>
    <t xml:space="preserve">Dylan KEMOUM / Kadafi ABDALLAH </t>
  </si>
  <si>
    <t xml:space="preserve">Achiraf MOHAMED / Chakeb JEANROY</t>
  </si>
  <si>
    <t xml:space="preserve">Achiraf MOHAMED / Dylan KEMOUM </t>
  </si>
  <si>
    <t xml:space="preserve">OLIVES (LES) MATERNELLE</t>
  </si>
  <si>
    <t xml:space="preserve">Ines ABED / Sarah GOMEZ</t>
  </si>
  <si>
    <t xml:space="preserve">Ines ABED /Préscilia FARNABE</t>
  </si>
  <si>
    <t xml:space="preserve">CROIX ROUGE VILLAGE PRIMAIRE</t>
  </si>
  <si>
    <t xml:space="preserve">Préscialia FARNABE / Zohra OUCHENE </t>
  </si>
  <si>
    <t xml:space="preserve">Ines ABED / Zohra OUCHENE </t>
  </si>
  <si>
    <t xml:space="preserve">CROIX ROUGE CAMPAGNE ELEMENTAIRE</t>
  </si>
  <si>
    <t xml:space="preserve">Sarah GOMEZ / Myriam MADI </t>
  </si>
  <si>
    <t xml:space="preserve">Mohamed AKEB / Sirine AGOUMIMELCHA</t>
  </si>
  <si>
    <t xml:space="preserve">CROIX ROUGE CAMPAGNE MATERNELLE</t>
  </si>
  <si>
    <t xml:space="preserve">ROSE PLACE PRIMAIRE</t>
  </si>
  <si>
    <t xml:space="preserve">Ryad MARWIN / Sirine AGOUMIMELCHA</t>
  </si>
  <si>
    <t xml:space="preserve">ROSE CASTORS ELEMENTAIRE</t>
  </si>
  <si>
    <t xml:space="preserve">Sarah HADAD / Yaril DARCOUI</t>
  </si>
  <si>
    <t xml:space="preserve">Daouda DANANIR/ Aouzaani MOUNIRI</t>
  </si>
  <si>
    <t xml:space="preserve">Sarah HADAD/ Daouda DANANIR</t>
  </si>
  <si>
    <t xml:space="preserve">ROSE CASTORS MATERNELLE</t>
  </si>
  <si>
    <t xml:space="preserve">ROSE LA GARDE ELEMENTAIRE</t>
  </si>
  <si>
    <t xml:space="preserve">Léo CHAIX / Kemal BILDIK</t>
  </si>
  <si>
    <t xml:space="preserve">ROSE LA GARDE MATERNELLE</t>
  </si>
  <si>
    <t xml:space="preserve">Ianis CHELDA / Amélie NONIN / Kamilia LAGRIDA </t>
  </si>
  <si>
    <t xml:space="preserve">3 ANIMATEURS REFERENTS</t>
  </si>
  <si>
    <t xml:space="preserve">Olivier BRUN / Samah BERNY / Ambrine EL MAGNOUGI </t>
  </si>
  <si>
    <t xml:space="preserve">LOT 29 </t>
  </si>
  <si>
    <t xml:space="preserve">EMILE VAYSSIERE 1 ELEMENTAIRE</t>
  </si>
  <si>
    <t xml:space="preserve">Sonia ABDOU / Mouhssene FERRAH </t>
  </si>
  <si>
    <t xml:space="preserve">EMILE VAYSSIERE 2 ELEMENTAIRE</t>
  </si>
  <si>
    <t xml:space="preserve">Ines ABED / Sonia ABDOU </t>
  </si>
  <si>
    <t xml:space="preserve">EMILE VAYSSIERE 2 MATERNELLE</t>
  </si>
  <si>
    <t xml:space="preserve">SAINTE MARTHE AUDISIO PRIMAIRE</t>
  </si>
  <si>
    <t xml:space="preserve">Pascal SCONSA / Kemal BILDIK / Elif BILDIK </t>
  </si>
  <si>
    <t xml:space="preserve">Pascal SCONSA / Shahineze NAFA</t>
  </si>
  <si>
    <t xml:space="preserve">Nihad CHAABAN / Kemal BILDIK / Elif BILDIK </t>
  </si>
  <si>
    <t xml:space="preserve">FONT VERT ELEMENTAIRE</t>
  </si>
  <si>
    <t xml:space="preserve">Soraya TAYEB CHERIF / Hager MENSOUR </t>
  </si>
  <si>
    <t xml:space="preserve">Aurianne GHILAS</t>
  </si>
  <si>
    <t xml:space="preserve">FONT VERT MATERNELLE</t>
  </si>
  <si>
    <t xml:space="preserve">LA BUSSERINE MATERNELLE</t>
  </si>
  <si>
    <t xml:space="preserve">Sevgi KIZILDAG / Alycia AHAMADA </t>
  </si>
  <si>
    <t xml:space="preserve">LA BUSSERINE ELEMENTAIRE</t>
  </si>
  <si>
    <t xml:space="preserve">MERLAN VILLAGE MATERNELLE</t>
  </si>
  <si>
    <t xml:space="preserve">Nizar CHAABI / Amed MLADJAO</t>
  </si>
  <si>
    <t xml:space="preserve">Nizar CHAABI / Ilies DJELLOULI / Sandra TIZI </t>
  </si>
  <si>
    <t xml:space="preserve">David JEAN Pierre </t>
  </si>
  <si>
    <t xml:space="preserve">MERLAN VILLAGE ELEMENTAIRE</t>
  </si>
  <si>
    <t xml:space="preserve">Alycia AHAMADA / Hager MENSOUR </t>
  </si>
  <si>
    <t xml:space="preserve">MERLAN CERISAIE ELEMENTAIRE</t>
  </si>
  <si>
    <t xml:space="preserve">Faouzati SAIDALI/ Elias ABABSA </t>
  </si>
  <si>
    <t xml:space="preserve">Faouzati SAIDALI / Elias ABABSA</t>
  </si>
  <si>
    <t xml:space="preserve">MERLAN CERISAIE MATERNELLE</t>
  </si>
  <si>
    <t xml:space="preserve">SAINT BARTHELEMY FLAMANTS ELEMENTAIRE</t>
  </si>
  <si>
    <t xml:space="preserve">Célia RACHID / SAIDA MAHAFIDHOU</t>
  </si>
  <si>
    <t xml:space="preserve">Ilies DJELLOULI / Elias ABABSA </t>
  </si>
  <si>
    <t xml:space="preserve">Shahineze NAFA / Elias ABABSA </t>
  </si>
  <si>
    <t xml:space="preserve">SAINT BARTHELEMY FLAMANTS MATERNELLE</t>
  </si>
  <si>
    <t xml:space="preserve">SAINT BARTHELEMY SNCF ELEMENTAIRE</t>
  </si>
  <si>
    <t xml:space="preserve">Soraya TAYEB CHERIF / Ilyas DAYREK </t>
  </si>
  <si>
    <t xml:space="preserve">Shahineze NAFA / Ilyas DAYREK </t>
  </si>
  <si>
    <t xml:space="preserve">SAINT BARTHELEMY SNCF MATERNELLE</t>
  </si>
  <si>
    <t xml:space="preserve">SINONCELLI ELEMENTAIRE</t>
  </si>
  <si>
    <t xml:space="preserve">Mouhssene FERRAH / Solene GIORDANO </t>
  </si>
  <si>
    <t xml:space="preserve">Solene GIORDANO / Saida MAHAFIDHOU</t>
  </si>
  <si>
    <t xml:space="preserve">Mouhssene FERRAH / Aouzaani MOUNIRI </t>
  </si>
  <si>
    <t xml:space="preserve">Mouhssene FERRAH / Saida MAHAFIDHOU</t>
  </si>
  <si>
    <t xml:space="preserve">SINONCELLI MATERNELLE</t>
  </si>
  <si>
    <t xml:space="preserve">Kahena FAKIH / Adem ESSALAH </t>
  </si>
  <si>
    <t xml:space="preserve">Dounia GHAZOUANI </t>
  </si>
  <si>
    <t xml:space="preserve">TOTAL BRUT SUR 4 JOURS SEMAINE</t>
  </si>
  <si>
    <t xml:space="preserve">PERSONNES DU SIEGE EN CDI </t>
  </si>
  <si>
    <t xml:space="preserve">NOMS PRENOMS</t>
  </si>
  <si>
    <t xml:space="preserve">COEFFICIENT </t>
  </si>
  <si>
    <t xml:space="preserve">TAUX HORAIRES </t>
  </si>
  <si>
    <t xml:space="preserve">SALAIRE BRUT </t>
  </si>
  <si>
    <t xml:space="preserve"> E 325</t>
  </si>
  <si>
    <t xml:space="preserve">D 300</t>
  </si>
  <si>
    <t xml:space="preserve">FONCTIONS</t>
  </si>
  <si>
    <t xml:space="preserve"> NOMS PRENOMS </t>
  </si>
  <si>
    <t xml:space="preserve">SALAIRE BRUT NON CHARGE  SUR JANVIER</t>
  </si>
  <si>
    <t xml:space="preserve">REFERENTE PERISCOLAIRE</t>
  </si>
  <si>
    <t xml:space="preserve">LARACHI CHAHINEZE </t>
  </si>
  <si>
    <t xml:space="preserve">ANIMATEUR</t>
  </si>
  <si>
    <t xml:space="preserve">ROSELYNE CARTOT GARDES</t>
  </si>
  <si>
    <t xml:space="preserve">KERNOU SABRINA</t>
  </si>
  <si>
    <t xml:space="preserve">TABET CORALIE </t>
  </si>
  <si>
    <t xml:space="preserve">IKLEF TEBBOUCHE HACINA SONIA </t>
  </si>
  <si>
    <t xml:space="preserve">REFERENT PERISCOLAIRE</t>
  </si>
  <si>
    <t xml:space="preserve">DAVID FERULLO </t>
  </si>
  <si>
    <t xml:space="preserve">SANTUCCI CECILE</t>
  </si>
  <si>
    <t xml:space="preserve">ANIMATRICE REFERENTE</t>
  </si>
  <si>
    <t xml:space="preserve">AMITI SAMIA</t>
  </si>
  <si>
    <t xml:space="preserve">ROBERT MICHAEL</t>
  </si>
  <si>
    <t xml:space="preserve">RIGAUX SHANI</t>
  </si>
  <si>
    <t xml:space="preserve">DORU JESSICA</t>
  </si>
  <si>
    <t xml:space="preserve"> BALDERELLI ROSELYNE</t>
  </si>
  <si>
    <t xml:space="preserve">TEXIER FRANCOISE </t>
  </si>
  <si>
    <t xml:space="preserve"> BITTON MARIE HELENE</t>
  </si>
  <si>
    <t xml:space="preserve">CRISTIN SANDRINE</t>
  </si>
  <si>
    <t xml:space="preserve"> BELKHIR YOUNESS</t>
  </si>
  <si>
    <t xml:space="preserve">BOYER LAURA</t>
  </si>
  <si>
    <t xml:space="preserve">BROCAL NADINE</t>
  </si>
  <si>
    <t xml:space="preserve">ANIMATEUR REFERENT</t>
  </si>
  <si>
    <t xml:space="preserve">VENIANT ADRIEN</t>
  </si>
  <si>
    <t xml:space="preserve">SAMAH BERNY</t>
  </si>
  <si>
    <t xml:space="preserve">NONIN AMELIE</t>
  </si>
  <si>
    <t xml:space="preserve">MARTIN NELLY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</si>
</sst>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1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A6A6A6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rgb="FFC9DAF8"/>
        <bgColor rgb="FFCCCCCC"/>
      </patternFill>
    </fill>
    <fill>
      <patternFill patternType="solid">
        <fgColor rgb="FF999999"/>
        <bgColor rgb="FFA6A6A6"/>
      </patternFill>
    </fill>
    <fill>
      <patternFill patternType="solid">
        <fgColor rgb="FFA6A6A6"/>
        <bgColor rgb="FF999999"/>
      </patternFill>
    </fill>
    <fill>
      <patternFill patternType="solid">
        <fgColor rgb="FF00FF00"/>
        <bgColor rgb="FF00FFFF"/>
      </patternFill>
    </fill>
    <fill>
      <patternFill patternType="solid">
        <fgColor rgb="FF5EA4E3"/>
        <bgColor rgb="FF3D85C6"/>
      </patternFill>
    </fill>
    <fill>
      <patternFill patternType="solid">
        <fgColor rgb="FFE377E3"/>
        <bgColor rgb="FFC27BA0"/>
      </patternFill>
    </fill>
    <fill>
      <patternFill patternType="solid">
        <fgColor rgb="FFFFE599"/>
        <bgColor rgb="FFFFF2CC"/>
      </patternFill>
    </fill>
    <fill>
      <patternFill patternType="solid">
        <fgColor rgb="FFC27BA0"/>
        <bgColor rgb="FFE377E3"/>
      </patternFill>
    </fill>
    <fill>
      <patternFill patternType="solid">
        <fgColor rgb="FFF1C232"/>
        <bgColor rgb="FFF9CB9C"/>
      </patternFill>
    </fill>
    <fill>
      <patternFill patternType="solid">
        <fgColor rgb="FFF9CB9C"/>
        <bgColor rgb="FFFFE599"/>
      </patternFill>
    </fill>
    <fill>
      <patternFill patternType="solid">
        <fgColor rgb="FF3D85C6"/>
        <bgColor rgb="FF5EA4E3"/>
      </patternFill>
    </fill>
    <fill>
      <patternFill patternType="solid">
        <fgColor rgb="FFFFF2CC"/>
        <bgColor rgb="FFFFFFFF"/>
      </patternFill>
    </fill>
    <fill>
      <patternFill patternType="solid">
        <fgColor rgb="FFA8D08D"/>
        <bgColor rgb="FFCCCCCC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>
        <color rgb="FFCCCCCC"/>
      </left>
      <right/>
      <top/>
      <bottom style="medium">
        <color rgb="FFCCCCCC"/>
      </bottom>
      <diagonal/>
    </border>
    <border diagonalUp="false" diagonalDown="false">
      <left/>
      <right style="medium">
        <color rgb="FFCCCCCC"/>
      </right>
      <top/>
      <bottom style="medium">
        <color rgb="FFCCCCCC"/>
      </bottom>
      <diagonal/>
    </border>
    <border diagonalUp="false" diagonalDown="false"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 diagonalUp="false" diagonalDown="false"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 diagonalUp="false" diagonalDown="false"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 diagonalUp="false" diagonalDown="false"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7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8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8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6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6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4">
    <dxf>
      <fill>
        <patternFill patternType="solid">
          <fgColor rgb="FF00FF00"/>
        </patternFill>
      </fill>
    </dxf>
    <dxf>
      <fill>
        <patternFill patternType="solid">
          <fgColor rgb="FF3D85C6"/>
        </patternFill>
      </fill>
    </dxf>
    <dxf>
      <fill>
        <patternFill patternType="solid">
          <fgColor rgb="FF5EA4E3"/>
        </patternFill>
      </fill>
    </dxf>
    <dxf>
      <fill>
        <patternFill patternType="solid">
          <fgColor rgb="FFA8D08D"/>
        </patternFill>
      </fill>
    </dxf>
    <dxf>
      <fill>
        <patternFill patternType="solid">
          <fgColor rgb="FFC27BA0"/>
        </patternFill>
      </fill>
    </dxf>
    <dxf>
      <fill>
        <patternFill patternType="solid">
          <fgColor rgb="FFC9DAF8"/>
        </patternFill>
      </fill>
    </dxf>
    <dxf>
      <fill>
        <patternFill patternType="solid">
          <fgColor rgb="FFE377E3"/>
        </patternFill>
      </fill>
    </dxf>
    <dxf>
      <fill>
        <patternFill patternType="solid">
          <fgColor rgb="FFF1C232"/>
        </patternFill>
      </fill>
    </dxf>
    <dxf>
      <fill>
        <patternFill patternType="solid">
          <fgColor rgb="FFF9CB9C"/>
        </patternFill>
      </fill>
    </dxf>
    <dxf>
      <fill>
        <patternFill patternType="solid">
          <fgColor rgb="FFFFE599"/>
        </patternFill>
      </fill>
    </dxf>
    <dxf>
      <fill>
        <patternFill patternType="solid">
          <fgColor rgb="FFFFF2CC"/>
        </patternFill>
      </fill>
    </dxf>
    <dxf>
      <fill>
        <patternFill patternType="solid">
          <fgColor rgb="FFFFFF00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A6A6A6"/>
      <rgbColor rgb="FF993366"/>
      <rgbColor rgb="FFFFF2CC"/>
      <rgbColor rgb="FFCCFFFF"/>
      <rgbColor rgb="FF660066"/>
      <rgbColor rgb="FFC27BA0"/>
      <rgbColor rgb="FF0066CC"/>
      <rgbColor rgb="FFC9DAF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599"/>
      <rgbColor rgb="FFA8D08D"/>
      <rgbColor rgb="FFFF99CC"/>
      <rgbColor rgb="FFE377E3"/>
      <rgbColor rgb="FFF9CB9C"/>
      <rgbColor rgb="FF3D85C6"/>
      <rgbColor rgb="FF5EA4E3"/>
      <rgbColor rgb="FF99CC00"/>
      <rgbColor rgb="FFF1C232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J100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1" topLeftCell="C23" activePane="bottomRight" state="frozen"/>
      <selection pane="topLeft" activeCell="A1" activeCellId="0" sqref="A1"/>
      <selection pane="topRight" activeCell="C1" activeCellId="0" sqref="C1"/>
      <selection pane="bottomLeft" activeCell="A23" activeCellId="0" sqref="A23"/>
      <selection pane="bottomRight" activeCell="O1" activeCellId="0" sqref="O1"/>
    </sheetView>
  </sheetViews>
  <sheetFormatPr defaultColWidth="14.48046875" defaultRowHeight="14.4" zeroHeight="false" outlineLevelRow="0" outlineLevelCol="0"/>
  <cols>
    <col collapsed="false" customWidth="true" hidden="false" outlineLevel="0" max="2" min="2" style="1" width="36.57"/>
    <col collapsed="false" customWidth="true" hidden="false" outlineLevel="0" max="3" min="3" style="2" width="16.89"/>
    <col collapsed="false" customWidth="true" hidden="true" outlineLevel="0" max="4" min="4" style="2" width="21.56"/>
    <col collapsed="false" customWidth="true" hidden="false" outlineLevel="0" max="8" min="5" style="2" width="16.89"/>
    <col collapsed="false" customWidth="true" hidden="true" outlineLevel="0" max="9" min="9" style="2" width="18.66"/>
    <col collapsed="false" customWidth="true" hidden="false" outlineLevel="0" max="13" min="10" style="2" width="16.89"/>
    <col collapsed="false" customWidth="true" hidden="true" outlineLevel="0" max="14" min="14" style="2" width="16.89"/>
    <col collapsed="false" customWidth="true" hidden="false" outlineLevel="0" max="17" min="15" style="2" width="16.89"/>
    <col collapsed="false" customWidth="true" hidden="true" outlineLevel="0" max="18" min="18" style="2" width="24.44"/>
    <col collapsed="false" customWidth="true" hidden="false" outlineLevel="0" max="22" min="19" style="2" width="16.89"/>
    <col collapsed="false" customWidth="true" hidden="true" outlineLevel="0" max="23" min="23" style="2" width="16.89"/>
    <col collapsed="false" customWidth="true" hidden="false" outlineLevel="0" max="26" min="24" style="2" width="16.89"/>
    <col collapsed="false" customWidth="true" hidden="true" outlineLevel="0" max="27" min="27" style="2" width="21.33"/>
    <col collapsed="false" customWidth="true" hidden="false" outlineLevel="0" max="31" min="28" style="2" width="16.89"/>
    <col collapsed="false" customWidth="true" hidden="true" outlineLevel="0" max="32" min="32" style="2" width="16.89"/>
    <col collapsed="false" customWidth="true" hidden="false" outlineLevel="0" max="34" min="33" style="2" width="16.89"/>
    <col collapsed="false" customWidth="true" hidden="false" outlineLevel="0" max="42" min="35" style="0" width="46.44"/>
  </cols>
  <sheetData>
    <row r="1" customFormat="false" ht="55.2" hidden="false" customHeight="false" outlineLevel="0" collapsed="false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5" t="s">
        <v>7</v>
      </c>
      <c r="I1" s="5" t="s">
        <v>3</v>
      </c>
      <c r="J1" s="6" t="s">
        <v>4</v>
      </c>
      <c r="K1" s="6" t="s">
        <v>5</v>
      </c>
      <c r="L1" s="6" t="s">
        <v>8</v>
      </c>
      <c r="M1" s="7" t="s">
        <v>9</v>
      </c>
      <c r="N1" s="7" t="s">
        <v>10</v>
      </c>
      <c r="O1" s="7" t="s">
        <v>11</v>
      </c>
      <c r="P1" s="7" t="s">
        <v>6</v>
      </c>
      <c r="Q1" s="5" t="s">
        <v>12</v>
      </c>
      <c r="R1" s="5" t="s">
        <v>3</v>
      </c>
      <c r="S1" s="5" t="s">
        <v>4</v>
      </c>
      <c r="T1" s="5" t="s">
        <v>5</v>
      </c>
      <c r="U1" s="6" t="s">
        <v>6</v>
      </c>
      <c r="V1" s="7" t="s">
        <v>13</v>
      </c>
      <c r="W1" s="7" t="s">
        <v>14</v>
      </c>
      <c r="X1" s="7" t="s">
        <v>11</v>
      </c>
      <c r="Y1" s="7" t="s">
        <v>6</v>
      </c>
      <c r="Z1" s="5" t="s">
        <v>15</v>
      </c>
      <c r="AA1" s="5" t="s">
        <v>3</v>
      </c>
      <c r="AB1" s="6" t="s">
        <v>4</v>
      </c>
      <c r="AC1" s="6" t="s">
        <v>5</v>
      </c>
      <c r="AD1" s="6" t="s">
        <v>8</v>
      </c>
      <c r="AE1" s="8" t="s">
        <v>16</v>
      </c>
      <c r="AF1" s="8" t="s">
        <v>17</v>
      </c>
      <c r="AG1" s="8" t="s">
        <v>11</v>
      </c>
      <c r="AH1" s="8" t="s">
        <v>6</v>
      </c>
      <c r="AI1" s="9"/>
      <c r="AJ1" s="9"/>
    </row>
    <row r="2" customFormat="false" ht="43.5" hidden="false" customHeight="true" outlineLevel="0" collapsed="false">
      <c r="A2" s="10" t="s">
        <v>18</v>
      </c>
      <c r="B2" s="11" t="s">
        <v>19</v>
      </c>
      <c r="C2" s="12" t="n">
        <v>2</v>
      </c>
      <c r="D2" s="12" t="s">
        <v>20</v>
      </c>
      <c r="E2" s="13" t="s">
        <v>21</v>
      </c>
      <c r="F2" s="12" t="n">
        <v>11.291</v>
      </c>
      <c r="G2" s="13" t="n">
        <f aca="false">(1.25*2)*F2</f>
        <v>28.2275</v>
      </c>
      <c r="H2" s="12" t="n">
        <v>2</v>
      </c>
      <c r="I2" s="12" t="s">
        <v>22</v>
      </c>
      <c r="J2" s="13" t="s">
        <v>21</v>
      </c>
      <c r="K2" s="12" t="n">
        <v>11.291</v>
      </c>
      <c r="L2" s="13" t="n">
        <f aca="false">(2.25*2)*K2</f>
        <v>50.8095</v>
      </c>
      <c r="M2" s="14"/>
      <c r="N2" s="14"/>
      <c r="O2" s="14"/>
      <c r="P2" s="14"/>
      <c r="Q2" s="12" t="n">
        <v>2</v>
      </c>
      <c r="R2" s="12" t="s">
        <v>23</v>
      </c>
      <c r="S2" s="13" t="s">
        <v>21</v>
      </c>
      <c r="T2" s="12" t="n">
        <v>11.291</v>
      </c>
      <c r="U2" s="13" t="n">
        <f aca="false">(2.25*2)*T2</f>
        <v>50.8095</v>
      </c>
      <c r="V2" s="14"/>
      <c r="W2" s="14"/>
      <c r="X2" s="14"/>
      <c r="Y2" s="14"/>
      <c r="Z2" s="12" t="n">
        <v>2</v>
      </c>
      <c r="AA2" s="12" t="s">
        <v>24</v>
      </c>
      <c r="AB2" s="13" t="s">
        <v>21</v>
      </c>
      <c r="AC2" s="12" t="n">
        <v>11.291</v>
      </c>
      <c r="AD2" s="13" t="n">
        <f aca="false">(1.8*2)*AC2</f>
        <v>40.6476</v>
      </c>
      <c r="AE2" s="14"/>
      <c r="AF2" s="14"/>
      <c r="AG2" s="14"/>
      <c r="AH2" s="14"/>
      <c r="AI2" s="9"/>
      <c r="AJ2" s="9"/>
    </row>
    <row r="3" customFormat="false" ht="56.25" hidden="false" customHeight="true" outlineLevel="0" collapsed="false">
      <c r="A3" s="10" t="s">
        <v>18</v>
      </c>
      <c r="B3" s="15" t="s">
        <v>25</v>
      </c>
      <c r="C3" s="16" t="n">
        <v>2</v>
      </c>
      <c r="D3" s="16" t="s">
        <v>26</v>
      </c>
      <c r="E3" s="17" t="s">
        <v>21</v>
      </c>
      <c r="F3" s="16" t="n">
        <v>11.291</v>
      </c>
      <c r="G3" s="17" t="n">
        <f aca="false">(1.25*2)*F3</f>
        <v>28.2275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2" t="n">
        <v>3</v>
      </c>
      <c r="AA3" s="12" t="s">
        <v>27</v>
      </c>
      <c r="AB3" s="13" t="s">
        <v>21</v>
      </c>
      <c r="AC3" s="12" t="n">
        <v>11.291</v>
      </c>
      <c r="AD3" s="13" t="n">
        <f aca="false">(1.8*3)*AC3</f>
        <v>60.9714</v>
      </c>
      <c r="AE3" s="17" t="n">
        <v>1</v>
      </c>
      <c r="AF3" s="17" t="s">
        <v>28</v>
      </c>
      <c r="AG3" s="17" t="n">
        <v>20</v>
      </c>
      <c r="AH3" s="19" t="n">
        <f aca="false">1.75*AG3</f>
        <v>35</v>
      </c>
      <c r="AI3" s="9"/>
      <c r="AJ3" s="9"/>
    </row>
    <row r="4" customFormat="false" ht="37.5" hidden="false" customHeight="true" outlineLevel="0" collapsed="false">
      <c r="A4" s="10" t="s">
        <v>18</v>
      </c>
      <c r="B4" s="11" t="s">
        <v>29</v>
      </c>
      <c r="C4" s="14"/>
      <c r="D4" s="14"/>
      <c r="E4" s="14"/>
      <c r="F4" s="14"/>
      <c r="G4" s="14"/>
      <c r="H4" s="12" t="n">
        <v>2</v>
      </c>
      <c r="I4" s="12" t="s">
        <v>30</v>
      </c>
      <c r="J4" s="13" t="s">
        <v>21</v>
      </c>
      <c r="K4" s="12" t="n">
        <v>11.291</v>
      </c>
      <c r="L4" s="13" t="n">
        <f aca="false">(2.25*2)*K4</f>
        <v>50.8095</v>
      </c>
      <c r="M4" s="14"/>
      <c r="N4" s="14"/>
      <c r="O4" s="14"/>
      <c r="P4" s="14"/>
      <c r="Q4" s="12" t="n">
        <v>2</v>
      </c>
      <c r="R4" s="12" t="s">
        <v>31</v>
      </c>
      <c r="S4" s="13" t="s">
        <v>21</v>
      </c>
      <c r="T4" s="12" t="n">
        <v>11.291</v>
      </c>
      <c r="U4" s="13" t="n">
        <f aca="false">(2.25*2)*T4</f>
        <v>50.8095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9"/>
      <c r="AJ4" s="9"/>
    </row>
    <row r="5" customFormat="false" ht="14.4" hidden="false" customHeight="false" outlineLevel="0" collapsed="false">
      <c r="A5" s="10" t="s">
        <v>18</v>
      </c>
      <c r="B5" s="11" t="s">
        <v>32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9"/>
      <c r="AJ5" s="9"/>
    </row>
    <row r="6" customFormat="false" ht="50.25" hidden="false" customHeight="true" outlineLevel="0" collapsed="false">
      <c r="A6" s="10" t="s">
        <v>18</v>
      </c>
      <c r="B6" s="11" t="s">
        <v>33</v>
      </c>
      <c r="C6" s="12" t="n">
        <v>2</v>
      </c>
      <c r="D6" s="12" t="s">
        <v>34</v>
      </c>
      <c r="E6" s="13" t="s">
        <v>21</v>
      </c>
      <c r="F6" s="12" t="n">
        <v>11.291</v>
      </c>
      <c r="G6" s="13" t="n">
        <f aca="false">(1.25*2)*F6</f>
        <v>28.2275</v>
      </c>
      <c r="H6" s="12" t="n">
        <v>2</v>
      </c>
      <c r="I6" s="12" t="s">
        <v>35</v>
      </c>
      <c r="J6" s="13" t="s">
        <v>21</v>
      </c>
      <c r="K6" s="12" t="n">
        <v>11.291</v>
      </c>
      <c r="L6" s="13" t="n">
        <f aca="false">(2.25*2)*K6</f>
        <v>50.8095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2" t="n">
        <v>3</v>
      </c>
      <c r="AA6" s="12" t="s">
        <v>36</v>
      </c>
      <c r="AB6" s="13" t="s">
        <v>21</v>
      </c>
      <c r="AC6" s="12" t="n">
        <v>11.291</v>
      </c>
      <c r="AD6" s="13" t="n">
        <f aca="false">(1.8*3)*AC6</f>
        <v>60.9714</v>
      </c>
      <c r="AE6" s="14"/>
      <c r="AF6" s="14"/>
      <c r="AG6" s="14"/>
      <c r="AH6" s="14"/>
      <c r="AI6" s="9"/>
      <c r="AJ6" s="9"/>
    </row>
    <row r="7" customFormat="false" ht="40.5" hidden="false" customHeight="true" outlineLevel="0" collapsed="false">
      <c r="A7" s="10" t="s">
        <v>18</v>
      </c>
      <c r="B7" s="11" t="s">
        <v>37</v>
      </c>
      <c r="C7" s="14"/>
      <c r="D7" s="14"/>
      <c r="E7" s="14"/>
      <c r="F7" s="14"/>
      <c r="G7" s="14"/>
      <c r="H7" s="12" t="n">
        <v>2</v>
      </c>
      <c r="I7" s="12" t="s">
        <v>38</v>
      </c>
      <c r="J7" s="13" t="s">
        <v>21</v>
      </c>
      <c r="K7" s="12" t="n">
        <v>11.291</v>
      </c>
      <c r="L7" s="13" t="n">
        <f aca="false">(2.25*2)*K7</f>
        <v>50.8095</v>
      </c>
      <c r="M7" s="14"/>
      <c r="N7" s="14"/>
      <c r="O7" s="14"/>
      <c r="P7" s="14"/>
      <c r="Q7" s="12" t="n">
        <v>2</v>
      </c>
      <c r="R7" s="12" t="s">
        <v>39</v>
      </c>
      <c r="S7" s="13" t="s">
        <v>21</v>
      </c>
      <c r="T7" s="12" t="n">
        <v>11.291</v>
      </c>
      <c r="U7" s="13" t="n">
        <f aca="false">(2.25*2)*T7</f>
        <v>50.8095</v>
      </c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9"/>
      <c r="AJ7" s="9"/>
    </row>
    <row r="8" customFormat="false" ht="43.5" hidden="false" customHeight="true" outlineLevel="0" collapsed="false">
      <c r="A8" s="10" t="s">
        <v>18</v>
      </c>
      <c r="B8" s="11" t="s">
        <v>40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2" t="n">
        <v>2</v>
      </c>
      <c r="R8" s="12" t="s">
        <v>41</v>
      </c>
      <c r="S8" s="13" t="s">
        <v>21</v>
      </c>
      <c r="T8" s="12" t="n">
        <v>11.291</v>
      </c>
      <c r="U8" s="13" t="n">
        <f aca="false">(2.25*2)*T8</f>
        <v>50.8095</v>
      </c>
      <c r="V8" s="14"/>
      <c r="W8" s="14"/>
      <c r="X8" s="14"/>
      <c r="Y8" s="14"/>
      <c r="Z8" s="20"/>
      <c r="AA8" s="20"/>
      <c r="AB8" s="20"/>
      <c r="AC8" s="20"/>
      <c r="AD8" s="20"/>
      <c r="AE8" s="14"/>
      <c r="AF8" s="14"/>
      <c r="AG8" s="14"/>
      <c r="AH8" s="14"/>
      <c r="AI8" s="9"/>
      <c r="AJ8" s="9"/>
    </row>
    <row r="9" customFormat="false" ht="14.4" hidden="false" customHeight="false" outlineLevel="0" collapsed="false">
      <c r="A9" s="10" t="s">
        <v>18</v>
      </c>
      <c r="B9" s="11" t="s">
        <v>42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9"/>
      <c r="AJ9" s="9"/>
    </row>
    <row r="10" customFormat="false" ht="27.6" hidden="false" customHeight="false" outlineLevel="0" collapsed="false">
      <c r="A10" s="10" t="s">
        <v>18</v>
      </c>
      <c r="B10" s="11" t="s">
        <v>43</v>
      </c>
      <c r="C10" s="12" t="n">
        <v>2</v>
      </c>
      <c r="D10" s="12" t="s">
        <v>44</v>
      </c>
      <c r="E10" s="13" t="s">
        <v>21</v>
      </c>
      <c r="F10" s="12" t="n">
        <v>11.291</v>
      </c>
      <c r="G10" s="13" t="n">
        <f aca="false">(1.25*2)*F10</f>
        <v>28.2275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2" t="n">
        <v>2</v>
      </c>
      <c r="AA10" s="12" t="s">
        <v>45</v>
      </c>
      <c r="AB10" s="13" t="s">
        <v>21</v>
      </c>
      <c r="AC10" s="12" t="n">
        <v>11.291</v>
      </c>
      <c r="AD10" s="13" t="n">
        <f aca="false">(1.8*2)*AC10</f>
        <v>40.6476</v>
      </c>
      <c r="AE10" s="14"/>
      <c r="AF10" s="14"/>
      <c r="AG10" s="14"/>
      <c r="AH10" s="14"/>
      <c r="AI10" s="9"/>
      <c r="AJ10" s="9"/>
    </row>
    <row r="11" customFormat="false" ht="48" hidden="false" customHeight="true" outlineLevel="0" collapsed="false">
      <c r="A11" s="10" t="s">
        <v>18</v>
      </c>
      <c r="B11" s="11" t="s">
        <v>46</v>
      </c>
      <c r="C11" s="12" t="n">
        <v>2</v>
      </c>
      <c r="D11" s="12" t="s">
        <v>47</v>
      </c>
      <c r="E11" s="13" t="s">
        <v>21</v>
      </c>
      <c r="F11" s="12" t="n">
        <v>11.291</v>
      </c>
      <c r="G11" s="13" t="n">
        <f aca="false">(1.25*2)*F11</f>
        <v>28.2275</v>
      </c>
      <c r="H11" s="14"/>
      <c r="I11" s="14"/>
      <c r="J11" s="14"/>
      <c r="K11" s="14"/>
      <c r="L11" s="14"/>
      <c r="M11" s="14"/>
      <c r="N11" s="14"/>
      <c r="O11" s="14"/>
      <c r="P11" s="14"/>
      <c r="Q11" s="12" t="n">
        <v>2</v>
      </c>
      <c r="R11" s="12" t="s">
        <v>48</v>
      </c>
      <c r="S11" s="13" t="s">
        <v>21</v>
      </c>
      <c r="T11" s="12" t="n">
        <v>11.291</v>
      </c>
      <c r="U11" s="13" t="n">
        <f aca="false">(2.25*2)*T11</f>
        <v>50.8095</v>
      </c>
      <c r="V11" s="14"/>
      <c r="W11" s="14"/>
      <c r="X11" s="14"/>
      <c r="Y11" s="14"/>
      <c r="Z11" s="12" t="n">
        <v>2</v>
      </c>
      <c r="AA11" s="12" t="s">
        <v>49</v>
      </c>
      <c r="AB11" s="13" t="s">
        <v>21</v>
      </c>
      <c r="AC11" s="12" t="n">
        <v>11.291</v>
      </c>
      <c r="AD11" s="13" t="n">
        <f aca="false">(1.8*2)*AC11</f>
        <v>40.6476</v>
      </c>
      <c r="AE11" s="14"/>
      <c r="AF11" s="14"/>
      <c r="AG11" s="14"/>
      <c r="AH11" s="14"/>
      <c r="AI11" s="9"/>
      <c r="AJ11" s="9"/>
    </row>
    <row r="12" customFormat="false" ht="51.75" hidden="false" customHeight="true" outlineLevel="0" collapsed="false">
      <c r="A12" s="10" t="s">
        <v>18</v>
      </c>
      <c r="B12" s="15" t="s">
        <v>50</v>
      </c>
      <c r="C12" s="16" t="n">
        <v>2</v>
      </c>
      <c r="D12" s="16" t="s">
        <v>51</v>
      </c>
      <c r="E12" s="17" t="s">
        <v>21</v>
      </c>
      <c r="F12" s="16" t="n">
        <v>11.291</v>
      </c>
      <c r="G12" s="17" t="n">
        <f aca="false">(1.25*2)*F12</f>
        <v>28.2275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2" t="n">
        <v>3</v>
      </c>
      <c r="AA12" s="12" t="s">
        <v>52</v>
      </c>
      <c r="AB12" s="13" t="s">
        <v>21</v>
      </c>
      <c r="AC12" s="12" t="n">
        <v>11.291</v>
      </c>
      <c r="AD12" s="13" t="n">
        <f aca="false">(1.8*3)*AC12</f>
        <v>60.9714</v>
      </c>
      <c r="AE12" s="17" t="n">
        <v>1</v>
      </c>
      <c r="AF12" s="17" t="s">
        <v>53</v>
      </c>
      <c r="AG12" s="17" t="n">
        <v>20</v>
      </c>
      <c r="AH12" s="19" t="n">
        <f aca="false">1.75*AG12</f>
        <v>35</v>
      </c>
      <c r="AI12" s="9"/>
      <c r="AJ12" s="9"/>
    </row>
    <row r="13" customFormat="false" ht="38.25" hidden="false" customHeight="true" outlineLevel="0" collapsed="false">
      <c r="A13" s="10" t="s">
        <v>18</v>
      </c>
      <c r="B13" s="11" t="s">
        <v>54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8"/>
      <c r="N13" s="18"/>
      <c r="O13" s="18"/>
      <c r="P13" s="18"/>
      <c r="Q13" s="12" t="n">
        <v>2</v>
      </c>
      <c r="R13" s="12" t="s">
        <v>55</v>
      </c>
      <c r="S13" s="13" t="s">
        <v>21</v>
      </c>
      <c r="T13" s="12" t="n">
        <v>11.291</v>
      </c>
      <c r="U13" s="13" t="n">
        <f aca="false">(2.25*2)*T13</f>
        <v>50.8095</v>
      </c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9"/>
      <c r="AJ13" s="9"/>
    </row>
    <row r="14" customFormat="false" ht="43.5" hidden="false" customHeight="true" outlineLevel="0" collapsed="false">
      <c r="A14" s="10" t="s">
        <v>18</v>
      </c>
      <c r="B14" s="15" t="s">
        <v>56</v>
      </c>
      <c r="C14" s="16" t="n">
        <v>2</v>
      </c>
      <c r="D14" s="16" t="s">
        <v>57</v>
      </c>
      <c r="E14" s="17" t="s">
        <v>58</v>
      </c>
      <c r="F14" s="16" t="n">
        <v>11.291</v>
      </c>
      <c r="G14" s="17" t="n">
        <f aca="false">(1.25*2)*F14</f>
        <v>28.2275</v>
      </c>
      <c r="H14" s="12" t="n">
        <v>2</v>
      </c>
      <c r="I14" s="12" t="s">
        <v>59</v>
      </c>
      <c r="J14" s="13" t="s">
        <v>21</v>
      </c>
      <c r="K14" s="12" t="n">
        <v>11.291</v>
      </c>
      <c r="L14" s="13" t="n">
        <f aca="false">(2.25*2)*K14</f>
        <v>50.8095</v>
      </c>
      <c r="M14" s="13" t="n">
        <v>1</v>
      </c>
      <c r="N14" s="13" t="s">
        <v>60</v>
      </c>
      <c r="O14" s="13" t="n">
        <v>20</v>
      </c>
      <c r="P14" s="13" t="n">
        <f aca="false">2.25*20</f>
        <v>45</v>
      </c>
      <c r="Q14" s="14"/>
      <c r="R14" s="14"/>
      <c r="S14" s="14"/>
      <c r="T14" s="14"/>
      <c r="U14" s="14"/>
      <c r="V14" s="14"/>
      <c r="W14" s="14"/>
      <c r="X14" s="14"/>
      <c r="Y14" s="14"/>
      <c r="Z14" s="16" t="n">
        <v>2</v>
      </c>
      <c r="AA14" s="16" t="s">
        <v>61</v>
      </c>
      <c r="AB14" s="17" t="s">
        <v>21</v>
      </c>
      <c r="AC14" s="16" t="n">
        <v>11.291</v>
      </c>
      <c r="AD14" s="17" t="n">
        <f aca="false">(1.8*2)*AC14</f>
        <v>40.6476</v>
      </c>
      <c r="AE14" s="14"/>
      <c r="AF14" s="14"/>
      <c r="AG14" s="14"/>
      <c r="AH14" s="14"/>
      <c r="AI14" s="9"/>
      <c r="AJ14" s="9"/>
    </row>
    <row r="15" customFormat="false" ht="49.5" hidden="false" customHeight="true" outlineLevel="0" collapsed="false">
      <c r="A15" s="10" t="s">
        <v>18</v>
      </c>
      <c r="B15" s="21" t="s">
        <v>62</v>
      </c>
      <c r="C15" s="22" t="s">
        <v>63</v>
      </c>
      <c r="D15" s="12" t="s">
        <v>64</v>
      </c>
      <c r="E15" s="12" t="s">
        <v>65</v>
      </c>
      <c r="F15" s="12" t="n">
        <v>12.5766</v>
      </c>
      <c r="G15" s="13" t="n">
        <f aca="false">(28*2)*F15</f>
        <v>704.2896</v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9"/>
      <c r="AJ15" s="9"/>
    </row>
    <row r="16" customFormat="false" ht="29.25" hidden="false" customHeight="true" outlineLevel="0" collapsed="false">
      <c r="A16" s="10" t="s">
        <v>18</v>
      </c>
      <c r="B16" s="23" t="s">
        <v>66</v>
      </c>
      <c r="C16" s="12" t="s">
        <v>67</v>
      </c>
      <c r="D16" s="12" t="s">
        <v>68</v>
      </c>
      <c r="E16" s="12" t="s">
        <v>58</v>
      </c>
      <c r="F16" s="12" t="n">
        <v>11.72</v>
      </c>
      <c r="G16" s="13" t="n">
        <f aca="false">(21)*F16</f>
        <v>246.12</v>
      </c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9"/>
      <c r="AJ16" s="9"/>
    </row>
    <row r="17" customFormat="false" ht="65.25" hidden="false" customHeight="true" outlineLevel="0" collapsed="false">
      <c r="A17" s="10" t="s">
        <v>69</v>
      </c>
      <c r="B17" s="24" t="s">
        <v>70</v>
      </c>
      <c r="C17" s="16" t="n">
        <v>4</v>
      </c>
      <c r="D17" s="16" t="s">
        <v>71</v>
      </c>
      <c r="E17" s="17" t="s">
        <v>21</v>
      </c>
      <c r="F17" s="16" t="n">
        <v>11.291</v>
      </c>
      <c r="G17" s="17" t="n">
        <f aca="false">(1.25*4)*F17</f>
        <v>56.455</v>
      </c>
      <c r="H17" s="12" t="n">
        <v>2</v>
      </c>
      <c r="I17" s="12" t="s">
        <v>72</v>
      </c>
      <c r="J17" s="13" t="s">
        <v>21</v>
      </c>
      <c r="K17" s="12" t="n">
        <v>11.291</v>
      </c>
      <c r="L17" s="13" t="n">
        <f aca="false">(2.25*2)*K17</f>
        <v>50.8095</v>
      </c>
      <c r="M17" s="14"/>
      <c r="N17" s="14"/>
      <c r="O17" s="14"/>
      <c r="P17" s="14"/>
      <c r="Q17" s="12" t="n">
        <v>2</v>
      </c>
      <c r="R17" s="12" t="s">
        <v>73</v>
      </c>
      <c r="S17" s="13" t="s">
        <v>21</v>
      </c>
      <c r="T17" s="12" t="n">
        <v>11.291</v>
      </c>
      <c r="U17" s="13" t="n">
        <f aca="false">(2.25*2)*T17</f>
        <v>50.8095</v>
      </c>
      <c r="V17" s="14"/>
      <c r="W17" s="14"/>
      <c r="X17" s="14"/>
      <c r="Y17" s="14"/>
      <c r="Z17" s="12" t="n">
        <v>4</v>
      </c>
      <c r="AA17" s="16" t="s">
        <v>71</v>
      </c>
      <c r="AB17" s="13" t="s">
        <v>21</v>
      </c>
      <c r="AC17" s="12" t="n">
        <v>11.291</v>
      </c>
      <c r="AD17" s="13" t="n">
        <f aca="false">(1.8*4)*AC17</f>
        <v>81.2952</v>
      </c>
      <c r="AE17" s="17" t="n">
        <v>1</v>
      </c>
      <c r="AF17" s="17" t="s">
        <v>74</v>
      </c>
      <c r="AG17" s="17" t="n">
        <v>20</v>
      </c>
      <c r="AH17" s="19" t="n">
        <f aca="false">1.75*AG17</f>
        <v>35</v>
      </c>
      <c r="AI17" s="9"/>
      <c r="AJ17" s="9"/>
    </row>
    <row r="18" customFormat="false" ht="49.5" hidden="false" customHeight="true" outlineLevel="0" collapsed="false">
      <c r="A18" s="10" t="s">
        <v>69</v>
      </c>
      <c r="B18" s="25" t="s">
        <v>75</v>
      </c>
      <c r="C18" s="12" t="n">
        <v>2</v>
      </c>
      <c r="D18" s="16" t="s">
        <v>76</v>
      </c>
      <c r="E18" s="12" t="s">
        <v>21</v>
      </c>
      <c r="F18" s="12" t="n">
        <v>11.291</v>
      </c>
      <c r="G18" s="12" t="n">
        <f aca="false">(1.25*2)*F18</f>
        <v>28.2275</v>
      </c>
      <c r="H18" s="12" t="n">
        <v>1</v>
      </c>
      <c r="I18" s="12" t="s">
        <v>77</v>
      </c>
      <c r="J18" s="13" t="s">
        <v>21</v>
      </c>
      <c r="K18" s="12" t="n">
        <v>11.291</v>
      </c>
      <c r="L18" s="13" t="n">
        <f aca="false">(2.25*1)*K18</f>
        <v>25.40475</v>
      </c>
      <c r="M18" s="12" t="n">
        <v>1</v>
      </c>
      <c r="N18" s="12" t="s">
        <v>78</v>
      </c>
      <c r="O18" s="12" t="n">
        <v>20</v>
      </c>
      <c r="P18" s="13" t="n">
        <f aca="false">2.25*20</f>
        <v>45</v>
      </c>
      <c r="Q18" s="12" t="n">
        <v>1</v>
      </c>
      <c r="R18" s="12" t="s">
        <v>79</v>
      </c>
      <c r="S18" s="13" t="s">
        <v>21</v>
      </c>
      <c r="T18" s="12" t="n">
        <v>11.291</v>
      </c>
      <c r="U18" s="13" t="n">
        <f aca="false">(2.25*1)*K18</f>
        <v>25.40475</v>
      </c>
      <c r="V18" s="12" t="n">
        <v>1</v>
      </c>
      <c r="W18" s="12" t="s">
        <v>80</v>
      </c>
      <c r="X18" s="12" t="n">
        <v>20</v>
      </c>
      <c r="Y18" s="13" t="n">
        <f aca="false">2.25*20</f>
        <v>45</v>
      </c>
      <c r="Z18" s="12" t="n">
        <v>2</v>
      </c>
      <c r="AA18" s="16" t="s">
        <v>81</v>
      </c>
      <c r="AB18" s="13" t="s">
        <v>21</v>
      </c>
      <c r="AC18" s="12" t="n">
        <v>11.291</v>
      </c>
      <c r="AD18" s="13" t="n">
        <f aca="false">(1.8*2)*AC18</f>
        <v>40.6476</v>
      </c>
      <c r="AE18" s="14"/>
      <c r="AF18" s="14"/>
      <c r="AG18" s="14"/>
      <c r="AH18" s="14"/>
      <c r="AI18" s="9"/>
      <c r="AJ18" s="9"/>
    </row>
    <row r="19" customFormat="false" ht="37.5" hidden="false" customHeight="true" outlineLevel="0" collapsed="false">
      <c r="A19" s="10" t="s">
        <v>69</v>
      </c>
      <c r="B19" s="25" t="s">
        <v>82</v>
      </c>
      <c r="C19" s="12"/>
      <c r="D19" s="26"/>
      <c r="E19" s="12"/>
      <c r="F19" s="12"/>
      <c r="G19" s="12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2" t="n">
        <v>2</v>
      </c>
      <c r="AA19" s="12" t="s">
        <v>83</v>
      </c>
      <c r="AB19" s="13" t="s">
        <v>21</v>
      </c>
      <c r="AC19" s="12" t="n">
        <v>11.291</v>
      </c>
      <c r="AD19" s="13" t="n">
        <f aca="false">(1.8*2)*AC19</f>
        <v>40.6476</v>
      </c>
      <c r="AE19" s="12" t="n">
        <v>1</v>
      </c>
      <c r="AF19" s="12" t="s">
        <v>84</v>
      </c>
      <c r="AG19" s="12" t="n">
        <v>20</v>
      </c>
      <c r="AH19" s="19" t="n">
        <f aca="false">1.75*AG19</f>
        <v>35</v>
      </c>
      <c r="AI19" s="9"/>
      <c r="AJ19" s="9"/>
    </row>
    <row r="20" customFormat="false" ht="48" hidden="false" customHeight="true" outlineLevel="0" collapsed="false">
      <c r="A20" s="10" t="s">
        <v>69</v>
      </c>
      <c r="B20" s="24" t="s">
        <v>85</v>
      </c>
      <c r="C20" s="16" t="n">
        <v>3</v>
      </c>
      <c r="D20" s="16" t="s">
        <v>86</v>
      </c>
      <c r="E20" s="16" t="s">
        <v>21</v>
      </c>
      <c r="F20" s="16" t="n">
        <v>11.291</v>
      </c>
      <c r="G20" s="16" t="n">
        <f aca="false">(1.25*3)*F20</f>
        <v>42.34125</v>
      </c>
      <c r="H20" s="14"/>
      <c r="I20" s="14"/>
      <c r="J20" s="14"/>
      <c r="K20" s="14"/>
      <c r="L20" s="14"/>
      <c r="M20" s="14"/>
      <c r="N20" s="14"/>
      <c r="O20" s="14"/>
      <c r="P20" s="14"/>
      <c r="Q20" s="12" t="n">
        <v>2</v>
      </c>
      <c r="R20" s="12" t="s">
        <v>87</v>
      </c>
      <c r="S20" s="13" t="s">
        <v>21</v>
      </c>
      <c r="T20" s="12" t="n">
        <v>11.291</v>
      </c>
      <c r="U20" s="13" t="n">
        <f aca="false">(2.25*2)*T20</f>
        <v>50.8095</v>
      </c>
      <c r="V20" s="12" t="n">
        <v>1</v>
      </c>
      <c r="W20" s="12" t="s">
        <v>88</v>
      </c>
      <c r="X20" s="12" t="n">
        <v>20</v>
      </c>
      <c r="Y20" s="13" t="n">
        <f aca="false">2.25*20</f>
        <v>45</v>
      </c>
      <c r="Z20" s="12" t="n">
        <v>3</v>
      </c>
      <c r="AA20" s="16" t="s">
        <v>89</v>
      </c>
      <c r="AB20" s="13" t="s">
        <v>21</v>
      </c>
      <c r="AC20" s="12" t="n">
        <v>11.291</v>
      </c>
      <c r="AD20" s="13" t="n">
        <f aca="false">(1.8*3)*AC20</f>
        <v>60.9714</v>
      </c>
      <c r="AE20" s="12" t="n">
        <v>1</v>
      </c>
      <c r="AF20" s="12" t="s">
        <v>90</v>
      </c>
      <c r="AG20" s="12" t="n">
        <v>20</v>
      </c>
      <c r="AH20" s="27" t="n">
        <f aca="false">1.75*AG20</f>
        <v>35</v>
      </c>
      <c r="AI20" s="9"/>
      <c r="AJ20" s="9"/>
    </row>
    <row r="21" customFormat="false" ht="38.25" hidden="false" customHeight="true" outlineLevel="0" collapsed="false">
      <c r="A21" s="10" t="s">
        <v>69</v>
      </c>
      <c r="B21" s="25" t="s">
        <v>91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2" t="n">
        <v>2</v>
      </c>
      <c r="AA21" s="12" t="s">
        <v>92</v>
      </c>
      <c r="AB21" s="12" t="s">
        <v>21</v>
      </c>
      <c r="AC21" s="12" t="n">
        <v>11.291</v>
      </c>
      <c r="AD21" s="13" t="n">
        <f aca="false">(1.8*2)*AC21</f>
        <v>40.6476</v>
      </c>
      <c r="AE21" s="14"/>
      <c r="AF21" s="14"/>
      <c r="AG21" s="14"/>
      <c r="AH21" s="14"/>
      <c r="AI21" s="9"/>
      <c r="AJ21" s="9"/>
    </row>
    <row r="22" customFormat="false" ht="56.25" hidden="false" customHeight="true" outlineLevel="0" collapsed="false">
      <c r="A22" s="10" t="s">
        <v>69</v>
      </c>
      <c r="B22" s="25" t="s">
        <v>93</v>
      </c>
      <c r="C22" s="12" t="n">
        <v>2</v>
      </c>
      <c r="D22" s="16" t="s">
        <v>94</v>
      </c>
      <c r="E22" s="12" t="s">
        <v>21</v>
      </c>
      <c r="F22" s="12" t="n">
        <v>11.291</v>
      </c>
      <c r="G22" s="12" t="n">
        <f aca="false">(1.25*2)*F22</f>
        <v>28.2275</v>
      </c>
      <c r="H22" s="12" t="n">
        <v>1</v>
      </c>
      <c r="I22" s="12" t="s">
        <v>95</v>
      </c>
      <c r="J22" s="12" t="s">
        <v>21</v>
      </c>
      <c r="K22" s="12" t="n">
        <v>11.291</v>
      </c>
      <c r="L22" s="13" t="n">
        <f aca="false">(2.25*1)*K22</f>
        <v>25.40475</v>
      </c>
      <c r="M22" s="13" t="n">
        <v>1</v>
      </c>
      <c r="N22" s="13" t="s">
        <v>96</v>
      </c>
      <c r="O22" s="12" t="n">
        <v>20</v>
      </c>
      <c r="P22" s="13" t="n">
        <f aca="false">2.25*20</f>
        <v>45</v>
      </c>
      <c r="Q22" s="14"/>
      <c r="R22" s="14"/>
      <c r="S22" s="14"/>
      <c r="T22" s="14"/>
      <c r="U22" s="14"/>
      <c r="V22" s="14"/>
      <c r="W22" s="14"/>
      <c r="X22" s="14"/>
      <c r="Y22" s="14"/>
      <c r="Z22" s="12" t="n">
        <v>4</v>
      </c>
      <c r="AA22" s="16" t="s">
        <v>97</v>
      </c>
      <c r="AB22" s="12" t="s">
        <v>21</v>
      </c>
      <c r="AC22" s="12" t="n">
        <v>11.291</v>
      </c>
      <c r="AD22" s="12" t="n">
        <v>81.2952</v>
      </c>
      <c r="AE22" s="14"/>
      <c r="AF22" s="14"/>
      <c r="AG22" s="14"/>
      <c r="AH22" s="14"/>
      <c r="AI22" s="9"/>
      <c r="AJ22" s="9"/>
    </row>
    <row r="23" customFormat="false" ht="14.4" hidden="false" customHeight="false" outlineLevel="0" collapsed="false">
      <c r="A23" s="10" t="s">
        <v>69</v>
      </c>
      <c r="B23" s="25" t="s">
        <v>98</v>
      </c>
      <c r="C23" s="12"/>
      <c r="D23" s="26"/>
      <c r="E23" s="12"/>
      <c r="F23" s="12"/>
      <c r="G23" s="12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2"/>
      <c r="AA23" s="26"/>
      <c r="AB23" s="12"/>
      <c r="AC23" s="12"/>
      <c r="AD23" s="12"/>
      <c r="AE23" s="14"/>
      <c r="AF23" s="14"/>
      <c r="AG23" s="14"/>
      <c r="AH23" s="14"/>
      <c r="AI23" s="9"/>
      <c r="AJ23" s="9"/>
    </row>
    <row r="24" customFormat="false" ht="48" hidden="false" customHeight="true" outlineLevel="0" collapsed="false">
      <c r="A24" s="10" t="s">
        <v>69</v>
      </c>
      <c r="B24" s="25" t="s">
        <v>99</v>
      </c>
      <c r="C24" s="12" t="n">
        <v>3</v>
      </c>
      <c r="D24" s="12" t="s">
        <v>100</v>
      </c>
      <c r="E24" s="12" t="s">
        <v>21</v>
      </c>
      <c r="F24" s="12" t="n">
        <v>11.291</v>
      </c>
      <c r="G24" s="13" t="n">
        <f aca="false">(1.25*3)*F24</f>
        <v>42.34125</v>
      </c>
      <c r="H24" s="12" t="n">
        <v>2</v>
      </c>
      <c r="I24" s="12" t="s">
        <v>101</v>
      </c>
      <c r="J24" s="13" t="s">
        <v>21</v>
      </c>
      <c r="K24" s="12" t="n">
        <v>11.291</v>
      </c>
      <c r="L24" s="13" t="n">
        <f aca="false">(2.25*2)*K24</f>
        <v>50.8095</v>
      </c>
      <c r="M24" s="14"/>
      <c r="N24" s="14"/>
      <c r="O24" s="14"/>
      <c r="P24" s="14"/>
      <c r="Q24" s="12" t="n">
        <v>2</v>
      </c>
      <c r="R24" s="12" t="s">
        <v>102</v>
      </c>
      <c r="S24" s="13" t="s">
        <v>21</v>
      </c>
      <c r="T24" s="12" t="n">
        <v>11.291</v>
      </c>
      <c r="U24" s="13" t="n">
        <f aca="false">(2.25*2)*T24</f>
        <v>50.8095</v>
      </c>
      <c r="V24" s="14"/>
      <c r="W24" s="14"/>
      <c r="X24" s="14"/>
      <c r="Y24" s="14"/>
      <c r="Z24" s="12" t="n">
        <v>2</v>
      </c>
      <c r="AA24" s="12" t="s">
        <v>103</v>
      </c>
      <c r="AB24" s="13" t="s">
        <v>21</v>
      </c>
      <c r="AC24" s="12" t="n">
        <v>11.291</v>
      </c>
      <c r="AD24" s="13" t="n">
        <f aca="false">(1.8*2)*AC24</f>
        <v>40.6476</v>
      </c>
      <c r="AE24" s="14"/>
      <c r="AF24" s="14"/>
      <c r="AG24" s="14"/>
      <c r="AH24" s="14"/>
      <c r="AI24" s="9"/>
      <c r="AJ24" s="9"/>
    </row>
    <row r="25" customFormat="false" ht="40.5" hidden="false" customHeight="true" outlineLevel="0" collapsed="false">
      <c r="A25" s="10" t="s">
        <v>69</v>
      </c>
      <c r="B25" s="25" t="s">
        <v>104</v>
      </c>
      <c r="C25" s="12" t="n">
        <v>2</v>
      </c>
      <c r="D25" s="12" t="s">
        <v>105</v>
      </c>
      <c r="E25" s="12" t="s">
        <v>21</v>
      </c>
      <c r="F25" s="12" t="n">
        <v>11.291</v>
      </c>
      <c r="G25" s="13" t="n">
        <f aca="false">(1.25*2)*F25</f>
        <v>28.2275</v>
      </c>
      <c r="H25" s="28"/>
      <c r="I25" s="28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2" t="n">
        <v>4</v>
      </c>
      <c r="AA25" s="12" t="s">
        <v>106</v>
      </c>
      <c r="AB25" s="13" t="s">
        <v>21</v>
      </c>
      <c r="AC25" s="12" t="n">
        <v>11.291</v>
      </c>
      <c r="AD25" s="13" t="n">
        <f aca="false">(1.8*4)*AC25</f>
        <v>81.2952</v>
      </c>
      <c r="AE25" s="13" t="n">
        <v>1</v>
      </c>
      <c r="AF25" s="13" t="s">
        <v>107</v>
      </c>
      <c r="AG25" s="13" t="n">
        <v>20</v>
      </c>
      <c r="AH25" s="27" t="n">
        <f aca="false">1.75*AG25</f>
        <v>35</v>
      </c>
      <c r="AI25" s="9"/>
      <c r="AJ25" s="9"/>
    </row>
    <row r="26" customFormat="false" ht="57" hidden="false" customHeight="true" outlineLevel="0" collapsed="false">
      <c r="A26" s="10" t="s">
        <v>69</v>
      </c>
      <c r="B26" s="29" t="s">
        <v>62</v>
      </c>
      <c r="C26" s="12" t="s">
        <v>63</v>
      </c>
      <c r="D26" s="12" t="s">
        <v>108</v>
      </c>
      <c r="E26" s="12" t="s">
        <v>65</v>
      </c>
      <c r="F26" s="12" t="n">
        <v>12.5766</v>
      </c>
      <c r="G26" s="13" t="n">
        <f aca="false">(28*2)*F26</f>
        <v>704.2896</v>
      </c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9"/>
      <c r="AJ26" s="9"/>
    </row>
    <row r="27" customFormat="false" ht="44.25" hidden="false" customHeight="true" outlineLevel="0" collapsed="false">
      <c r="A27" s="10" t="s">
        <v>69</v>
      </c>
      <c r="B27" s="29" t="s">
        <v>66</v>
      </c>
      <c r="C27" s="12" t="s">
        <v>67</v>
      </c>
      <c r="D27" s="12" t="s">
        <v>109</v>
      </c>
      <c r="E27" s="12" t="s">
        <v>58</v>
      </c>
      <c r="F27" s="12" t="n">
        <v>11.72</v>
      </c>
      <c r="G27" s="13" t="n">
        <f aca="false">(21)*F27</f>
        <v>246.12</v>
      </c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9"/>
      <c r="AJ27" s="9"/>
    </row>
    <row r="28" customFormat="false" ht="43.5" hidden="false" customHeight="true" outlineLevel="0" collapsed="false">
      <c r="A28" s="10" t="s">
        <v>110</v>
      </c>
      <c r="B28" s="30" t="s">
        <v>111</v>
      </c>
      <c r="C28" s="12" t="n">
        <v>2</v>
      </c>
      <c r="D28" s="16" t="s">
        <v>112</v>
      </c>
      <c r="E28" s="12" t="s">
        <v>21</v>
      </c>
      <c r="F28" s="12" t="n">
        <v>11.291</v>
      </c>
      <c r="G28" s="12" t="n">
        <f aca="false">(1.25*2)*F28</f>
        <v>28.2275</v>
      </c>
      <c r="H28" s="14"/>
      <c r="I28" s="14"/>
      <c r="J28" s="14"/>
      <c r="K28" s="14"/>
      <c r="L28" s="14"/>
      <c r="M28" s="14"/>
      <c r="N28" s="14"/>
      <c r="O28" s="14"/>
      <c r="P28" s="14"/>
      <c r="Q28" s="12" t="n">
        <v>2</v>
      </c>
      <c r="R28" s="12" t="s">
        <v>113</v>
      </c>
      <c r="S28" s="13" t="s">
        <v>21</v>
      </c>
      <c r="T28" s="12" t="n">
        <v>11.291</v>
      </c>
      <c r="U28" s="13" t="n">
        <f aca="false">(2.25*2)*T28</f>
        <v>50.8095</v>
      </c>
      <c r="V28" s="14"/>
      <c r="W28" s="14"/>
      <c r="X28" s="14"/>
      <c r="Y28" s="14"/>
      <c r="Z28" s="12" t="n">
        <v>2</v>
      </c>
      <c r="AA28" s="12" t="s">
        <v>114</v>
      </c>
      <c r="AB28" s="13" t="s">
        <v>21</v>
      </c>
      <c r="AC28" s="12" t="n">
        <v>11.291</v>
      </c>
      <c r="AD28" s="13" t="n">
        <f aca="false">(1.8*2)*AC28</f>
        <v>40.6476</v>
      </c>
      <c r="AE28" s="14"/>
      <c r="AF28" s="14"/>
      <c r="AG28" s="14"/>
      <c r="AH28" s="14"/>
      <c r="AI28" s="9"/>
      <c r="AJ28" s="9"/>
    </row>
    <row r="29" customFormat="false" ht="40.5" hidden="false" customHeight="true" outlineLevel="0" collapsed="false">
      <c r="A29" s="10" t="s">
        <v>110</v>
      </c>
      <c r="B29" s="30" t="s">
        <v>115</v>
      </c>
      <c r="C29" s="12"/>
      <c r="D29" s="26"/>
      <c r="E29" s="12"/>
      <c r="F29" s="12"/>
      <c r="G29" s="12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2" t="n">
        <v>3</v>
      </c>
      <c r="AA29" s="16" t="s">
        <v>116</v>
      </c>
      <c r="AB29" s="13" t="s">
        <v>21</v>
      </c>
      <c r="AC29" s="12" t="n">
        <v>11.291</v>
      </c>
      <c r="AD29" s="13" t="n">
        <f aca="false">(1.8*3)*AC29</f>
        <v>60.9714</v>
      </c>
      <c r="AE29" s="13" t="n">
        <v>1</v>
      </c>
      <c r="AF29" s="13" t="s">
        <v>117</v>
      </c>
      <c r="AG29" s="13" t="n">
        <v>20</v>
      </c>
      <c r="AH29" s="27" t="n">
        <f aca="false">1.75*AG29</f>
        <v>35</v>
      </c>
      <c r="AI29" s="9"/>
      <c r="AJ29" s="9"/>
    </row>
    <row r="30" customFormat="false" ht="41.25" hidden="false" customHeight="true" outlineLevel="0" collapsed="false">
      <c r="A30" s="10" t="s">
        <v>110</v>
      </c>
      <c r="B30" s="30" t="s">
        <v>118</v>
      </c>
      <c r="C30" s="26" t="n">
        <v>2</v>
      </c>
      <c r="D30" s="26" t="s">
        <v>119</v>
      </c>
      <c r="E30" s="12" t="s">
        <v>21</v>
      </c>
      <c r="F30" s="12" t="n">
        <v>11.291</v>
      </c>
      <c r="G30" s="12" t="n">
        <f aca="false">(1.25*2)*F30</f>
        <v>28.2275</v>
      </c>
      <c r="H30" s="12" t="n">
        <v>2</v>
      </c>
      <c r="I30" s="26" t="s">
        <v>120</v>
      </c>
      <c r="J30" s="12" t="s">
        <v>21</v>
      </c>
      <c r="K30" s="12" t="n">
        <v>11.291</v>
      </c>
      <c r="L30" s="13" t="n">
        <f aca="false">(2.25*2)*K30</f>
        <v>50.8095</v>
      </c>
      <c r="M30" s="31"/>
      <c r="N30" s="31"/>
      <c r="O30" s="31"/>
      <c r="P30" s="31"/>
      <c r="Q30" s="12" t="n">
        <v>2</v>
      </c>
      <c r="R30" s="26" t="s">
        <v>120</v>
      </c>
      <c r="S30" s="12" t="s">
        <v>21</v>
      </c>
      <c r="T30" s="12" t="n">
        <v>11.291</v>
      </c>
      <c r="U30" s="13" t="n">
        <f aca="false">(2.25*2)*T30</f>
        <v>50.8095</v>
      </c>
      <c r="V30" s="14"/>
      <c r="W30" s="14"/>
      <c r="X30" s="14"/>
      <c r="Y30" s="14"/>
      <c r="Z30" s="12" t="n">
        <v>3</v>
      </c>
      <c r="AA30" s="26" t="s">
        <v>121</v>
      </c>
      <c r="AB30" s="12" t="s">
        <v>21</v>
      </c>
      <c r="AC30" s="12" t="n">
        <v>11.291</v>
      </c>
      <c r="AD30" s="13" t="n">
        <f aca="false">(1.8*3)*AC30</f>
        <v>60.9714</v>
      </c>
      <c r="AE30" s="14"/>
      <c r="AF30" s="14"/>
      <c r="AG30" s="14"/>
      <c r="AH30" s="14"/>
      <c r="AI30" s="9"/>
      <c r="AJ30" s="9"/>
    </row>
    <row r="31" customFormat="false" ht="51" hidden="false" customHeight="true" outlineLevel="0" collapsed="false">
      <c r="A31" s="10" t="s">
        <v>110</v>
      </c>
      <c r="B31" s="30" t="s">
        <v>122</v>
      </c>
      <c r="C31" s="12" t="n">
        <v>2</v>
      </c>
      <c r="D31" s="12" t="s">
        <v>123</v>
      </c>
      <c r="E31" s="12" t="s">
        <v>21</v>
      </c>
      <c r="F31" s="12" t="n">
        <v>11.291</v>
      </c>
      <c r="G31" s="12" t="n">
        <f aca="false">(1.25*2)*F31</f>
        <v>28.2275</v>
      </c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2" t="n">
        <v>3</v>
      </c>
      <c r="AA31" s="12" t="s">
        <v>124</v>
      </c>
      <c r="AB31" s="12" t="s">
        <v>21</v>
      </c>
      <c r="AC31" s="12" t="n">
        <v>11.291</v>
      </c>
      <c r="AD31" s="13" t="n">
        <f aca="false">(1.8*3)*AC31</f>
        <v>60.9714</v>
      </c>
      <c r="AE31" s="14"/>
      <c r="AF31" s="14"/>
      <c r="AG31" s="14"/>
      <c r="AH31" s="14"/>
      <c r="AI31" s="9"/>
      <c r="AJ31" s="9"/>
    </row>
    <row r="32" customFormat="false" ht="52.5" hidden="false" customHeight="true" outlineLevel="0" collapsed="false">
      <c r="A32" s="10" t="s">
        <v>110</v>
      </c>
      <c r="B32" s="30" t="s">
        <v>125</v>
      </c>
      <c r="C32" s="12" t="n">
        <v>2</v>
      </c>
      <c r="D32" s="12" t="s">
        <v>126</v>
      </c>
      <c r="E32" s="12" t="s">
        <v>21</v>
      </c>
      <c r="F32" s="12" t="n">
        <v>11.291</v>
      </c>
      <c r="G32" s="12" t="n">
        <f aca="false">(1.25*2)*F32</f>
        <v>28.2275</v>
      </c>
      <c r="H32" s="12" t="n">
        <v>2</v>
      </c>
      <c r="I32" s="12" t="s">
        <v>127</v>
      </c>
      <c r="J32" s="12" t="s">
        <v>21</v>
      </c>
      <c r="K32" s="12" t="n">
        <v>11.291</v>
      </c>
      <c r="L32" s="13" t="n">
        <f aca="false">(2.25*2)*K32</f>
        <v>50.8095</v>
      </c>
      <c r="M32" s="14"/>
      <c r="N32" s="14"/>
      <c r="O32" s="14"/>
      <c r="P32" s="14"/>
      <c r="Q32" s="12" t="n">
        <v>2</v>
      </c>
      <c r="R32" s="12" t="s">
        <v>127</v>
      </c>
      <c r="S32" s="12" t="s">
        <v>21</v>
      </c>
      <c r="T32" s="12" t="n">
        <v>11.291</v>
      </c>
      <c r="U32" s="13" t="n">
        <f aca="false">(2.25*2)*T32</f>
        <v>50.8095</v>
      </c>
      <c r="V32" s="14"/>
      <c r="W32" s="14"/>
      <c r="X32" s="14"/>
      <c r="Y32" s="14"/>
      <c r="Z32" s="12" t="n">
        <v>4</v>
      </c>
      <c r="AA32" s="16" t="s">
        <v>128</v>
      </c>
      <c r="AB32" s="12" t="s">
        <v>21</v>
      </c>
      <c r="AC32" s="12" t="n">
        <v>11.291</v>
      </c>
      <c r="AD32" s="32" t="n">
        <f aca="false">(1.8*4)*AC32</f>
        <v>81.2952</v>
      </c>
      <c r="AE32" s="33" t="n">
        <v>2</v>
      </c>
      <c r="AF32" s="34" t="s">
        <v>129</v>
      </c>
      <c r="AG32" s="35" t="n">
        <v>20</v>
      </c>
      <c r="AH32" s="36" t="n">
        <f aca="false">(1.75*2)*AG32</f>
        <v>70</v>
      </c>
      <c r="AI32" s="9"/>
      <c r="AJ32" s="9"/>
    </row>
    <row r="33" customFormat="false" ht="48.75" hidden="false" customHeight="true" outlineLevel="0" collapsed="false">
      <c r="A33" s="10" t="s">
        <v>110</v>
      </c>
      <c r="B33" s="30" t="s">
        <v>130</v>
      </c>
      <c r="C33" s="12" t="n">
        <v>3</v>
      </c>
      <c r="D33" s="12" t="s">
        <v>131</v>
      </c>
      <c r="E33" s="12" t="s">
        <v>21</v>
      </c>
      <c r="F33" s="12" t="n">
        <v>11.291</v>
      </c>
      <c r="G33" s="12" t="n">
        <f aca="false">(1.25*2)*F33</f>
        <v>28.2275</v>
      </c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2"/>
      <c r="AA33" s="26"/>
      <c r="AB33" s="12"/>
      <c r="AC33" s="12"/>
      <c r="AD33" s="32"/>
      <c r="AE33" s="33"/>
      <c r="AF33" s="37"/>
      <c r="AG33" s="35"/>
      <c r="AH33" s="36"/>
      <c r="AI33" s="9"/>
      <c r="AJ33" s="9"/>
    </row>
    <row r="34" customFormat="false" ht="51.75" hidden="false" customHeight="true" outlineLevel="0" collapsed="false">
      <c r="A34" s="10" t="s">
        <v>110</v>
      </c>
      <c r="B34" s="30" t="s">
        <v>132</v>
      </c>
      <c r="C34" s="12" t="n">
        <v>2</v>
      </c>
      <c r="D34" s="12" t="s">
        <v>133</v>
      </c>
      <c r="E34" s="12" t="s">
        <v>21</v>
      </c>
      <c r="F34" s="12" t="n">
        <v>11.291</v>
      </c>
      <c r="G34" s="12" t="n">
        <f aca="false">(1.25*2)*F34</f>
        <v>28.2275</v>
      </c>
      <c r="H34" s="14"/>
      <c r="I34" s="14"/>
      <c r="J34" s="14"/>
      <c r="K34" s="14"/>
      <c r="L34" s="14"/>
      <c r="M34" s="14"/>
      <c r="N34" s="14"/>
      <c r="O34" s="14"/>
      <c r="P34" s="14"/>
      <c r="Q34" s="12" t="n">
        <v>2</v>
      </c>
      <c r="R34" s="12" t="s">
        <v>134</v>
      </c>
      <c r="S34" s="12" t="s">
        <v>21</v>
      </c>
      <c r="T34" s="12" t="n">
        <v>11.291</v>
      </c>
      <c r="U34" s="13" t="n">
        <f aca="false">(2.25*2)*T34</f>
        <v>50.8095</v>
      </c>
      <c r="V34" s="14"/>
      <c r="W34" s="14"/>
      <c r="X34" s="14"/>
      <c r="Y34" s="14"/>
      <c r="Z34" s="12" t="n">
        <v>3</v>
      </c>
      <c r="AA34" s="12" t="s">
        <v>135</v>
      </c>
      <c r="AB34" s="12" t="s">
        <v>21</v>
      </c>
      <c r="AC34" s="12" t="n">
        <v>11.291</v>
      </c>
      <c r="AD34" s="13" t="n">
        <f aca="false">(2.25*3)*AC34</f>
        <v>76.21425</v>
      </c>
      <c r="AE34" s="14"/>
      <c r="AF34" s="14"/>
      <c r="AG34" s="14"/>
      <c r="AH34" s="14"/>
      <c r="AI34" s="9"/>
      <c r="AJ34" s="9"/>
    </row>
    <row r="35" customFormat="false" ht="63" hidden="false" customHeight="true" outlineLevel="0" collapsed="false">
      <c r="A35" s="10" t="s">
        <v>110</v>
      </c>
      <c r="B35" s="30" t="s">
        <v>136</v>
      </c>
      <c r="C35" s="12" t="n">
        <v>2</v>
      </c>
      <c r="D35" s="12" t="s">
        <v>137</v>
      </c>
      <c r="E35" s="12" t="s">
        <v>21</v>
      </c>
      <c r="F35" s="12" t="n">
        <v>11.291</v>
      </c>
      <c r="G35" s="12" t="n">
        <f aca="false">(1.25*2)*F35</f>
        <v>28.2275</v>
      </c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2" t="n">
        <v>4</v>
      </c>
      <c r="AA35" s="12" t="s">
        <v>138</v>
      </c>
      <c r="AB35" s="12" t="s">
        <v>21</v>
      </c>
      <c r="AC35" s="12" t="n">
        <v>11.291</v>
      </c>
      <c r="AD35" s="13" t="n">
        <f aca="false">(2.25*4)*AC35</f>
        <v>101.619</v>
      </c>
      <c r="AE35" s="13" t="n">
        <v>2</v>
      </c>
      <c r="AF35" s="13" t="s">
        <v>139</v>
      </c>
      <c r="AG35" s="13" t="n">
        <v>20</v>
      </c>
      <c r="AH35" s="13" t="n">
        <v>90</v>
      </c>
      <c r="AI35" s="9"/>
      <c r="AJ35" s="9"/>
    </row>
    <row r="36" customFormat="false" ht="94.5" hidden="false" customHeight="true" outlineLevel="0" collapsed="false">
      <c r="A36" s="10" t="s">
        <v>110</v>
      </c>
      <c r="B36" s="38" t="s">
        <v>140</v>
      </c>
      <c r="C36" s="16" t="n">
        <v>2</v>
      </c>
      <c r="D36" s="16" t="s">
        <v>141</v>
      </c>
      <c r="E36" s="16" t="s">
        <v>21</v>
      </c>
      <c r="F36" s="16" t="n">
        <v>11.291</v>
      </c>
      <c r="G36" s="16" t="n">
        <f aca="false">(1.25*2)*F36</f>
        <v>28.2275</v>
      </c>
      <c r="H36" s="16" t="n">
        <v>2</v>
      </c>
      <c r="I36" s="16" t="s">
        <v>142</v>
      </c>
      <c r="J36" s="16" t="s">
        <v>21</v>
      </c>
      <c r="K36" s="16" t="n">
        <v>11.291</v>
      </c>
      <c r="L36" s="17" t="n">
        <f aca="false">(2.25*2)*K36</f>
        <v>50.8095</v>
      </c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2" t="n">
        <v>6</v>
      </c>
      <c r="AA36" s="12" t="s">
        <v>143</v>
      </c>
      <c r="AB36" s="12" t="s">
        <v>21</v>
      </c>
      <c r="AC36" s="12" t="n">
        <v>11.291</v>
      </c>
      <c r="AD36" s="13" t="n">
        <f aca="false">(1.8*6)*AC36</f>
        <v>121.9428</v>
      </c>
      <c r="AE36" s="17" t="n">
        <v>1</v>
      </c>
      <c r="AF36" s="17" t="s">
        <v>144</v>
      </c>
      <c r="AG36" s="13" t="n">
        <v>20</v>
      </c>
      <c r="AH36" s="27" t="n">
        <f aca="false">1.75*AG36</f>
        <v>35</v>
      </c>
      <c r="AI36" s="9"/>
      <c r="AJ36" s="9"/>
    </row>
    <row r="37" customFormat="false" ht="51.75" hidden="false" customHeight="true" outlineLevel="0" collapsed="false">
      <c r="A37" s="10" t="s">
        <v>110</v>
      </c>
      <c r="B37" s="30" t="s">
        <v>62</v>
      </c>
      <c r="C37" s="12" t="s">
        <v>63</v>
      </c>
      <c r="D37" s="12" t="s">
        <v>145</v>
      </c>
      <c r="E37" s="12" t="s">
        <v>65</v>
      </c>
      <c r="F37" s="12" t="n">
        <v>12.5766</v>
      </c>
      <c r="G37" s="13" t="n">
        <f aca="false">(28*2)*F37</f>
        <v>704.2896</v>
      </c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14"/>
      <c r="AA37" s="14"/>
      <c r="AB37" s="14"/>
      <c r="AC37" s="14"/>
      <c r="AD37" s="14"/>
      <c r="AE37" s="39"/>
      <c r="AF37" s="39"/>
      <c r="AG37" s="39"/>
      <c r="AH37" s="39"/>
      <c r="AI37" s="9"/>
      <c r="AJ37" s="9"/>
    </row>
    <row r="38" customFormat="false" ht="60" hidden="false" customHeight="true" outlineLevel="0" collapsed="false">
      <c r="A38" s="10" t="s">
        <v>110</v>
      </c>
      <c r="B38" s="40" t="s">
        <v>146</v>
      </c>
      <c r="C38" s="12" t="s">
        <v>67</v>
      </c>
      <c r="D38" s="12" t="s">
        <v>147</v>
      </c>
      <c r="E38" s="12" t="s">
        <v>58</v>
      </c>
      <c r="F38" s="12" t="n">
        <v>11.72</v>
      </c>
      <c r="G38" s="13" t="n">
        <f aca="false">(21*2)*F38</f>
        <v>492.24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14"/>
      <c r="AA38" s="14"/>
      <c r="AB38" s="14"/>
      <c r="AC38" s="14"/>
      <c r="AD38" s="14"/>
      <c r="AE38" s="39"/>
      <c r="AF38" s="39"/>
      <c r="AG38" s="39"/>
      <c r="AH38" s="39"/>
      <c r="AI38" s="9"/>
      <c r="AJ38" s="9"/>
    </row>
    <row r="39" customFormat="false" ht="62.25" hidden="false" customHeight="true" outlineLevel="0" collapsed="false">
      <c r="A39" s="10" t="s">
        <v>148</v>
      </c>
      <c r="B39" s="41" t="s">
        <v>149</v>
      </c>
      <c r="C39" s="12" t="n">
        <v>2</v>
      </c>
      <c r="D39" s="16" t="s">
        <v>150</v>
      </c>
      <c r="E39" s="12" t="s">
        <v>21</v>
      </c>
      <c r="F39" s="12" t="n">
        <v>11.291</v>
      </c>
      <c r="G39" s="12" t="n">
        <f aca="false">(1.25*2)*F39</f>
        <v>28.2275</v>
      </c>
      <c r="H39" s="14"/>
      <c r="I39" s="14"/>
      <c r="J39" s="14"/>
      <c r="K39" s="14"/>
      <c r="L39" s="14"/>
      <c r="M39" s="14"/>
      <c r="N39" s="14"/>
      <c r="O39" s="14"/>
      <c r="P39" s="14"/>
      <c r="Q39" s="12" t="n">
        <v>3</v>
      </c>
      <c r="R39" s="12" t="s">
        <v>151</v>
      </c>
      <c r="S39" s="12" t="s">
        <v>21</v>
      </c>
      <c r="T39" s="12" t="n">
        <v>11.291</v>
      </c>
      <c r="U39" s="13" t="n">
        <f aca="false">(2.25*3)*T39</f>
        <v>76.21425</v>
      </c>
      <c r="V39" s="14"/>
      <c r="W39" s="14"/>
      <c r="X39" s="14"/>
      <c r="Y39" s="14"/>
      <c r="Z39" s="12" t="n">
        <v>2</v>
      </c>
      <c r="AA39" s="16" t="s">
        <v>152</v>
      </c>
      <c r="AB39" s="12" t="s">
        <v>21</v>
      </c>
      <c r="AC39" s="12" t="n">
        <v>11.291</v>
      </c>
      <c r="AD39" s="32" t="n">
        <f aca="false">(1.8*2)*AC39</f>
        <v>40.6476</v>
      </c>
      <c r="AE39" s="14"/>
      <c r="AF39" s="14"/>
      <c r="AG39" s="14"/>
      <c r="AH39" s="14"/>
      <c r="AI39" s="9"/>
      <c r="AJ39" s="9"/>
    </row>
    <row r="40" customFormat="false" ht="14.4" hidden="false" customHeight="false" outlineLevel="0" collapsed="false">
      <c r="A40" s="10" t="s">
        <v>148</v>
      </c>
      <c r="B40" s="41" t="s">
        <v>153</v>
      </c>
      <c r="C40" s="12"/>
      <c r="D40" s="26"/>
      <c r="E40" s="12"/>
      <c r="F40" s="12"/>
      <c r="G40" s="12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2"/>
      <c r="AA40" s="26"/>
      <c r="AB40" s="12"/>
      <c r="AC40" s="12"/>
      <c r="AD40" s="32"/>
      <c r="AE40" s="14"/>
      <c r="AF40" s="14"/>
      <c r="AG40" s="14"/>
      <c r="AH40" s="14"/>
      <c r="AI40" s="9"/>
      <c r="AJ40" s="9"/>
    </row>
    <row r="41" customFormat="false" ht="49.5" hidden="false" customHeight="true" outlineLevel="0" collapsed="false">
      <c r="A41" s="10" t="s">
        <v>148</v>
      </c>
      <c r="B41" s="41" t="s">
        <v>154</v>
      </c>
      <c r="C41" s="12" t="n">
        <v>2</v>
      </c>
      <c r="D41" s="16" t="s">
        <v>155</v>
      </c>
      <c r="E41" s="12" t="s">
        <v>21</v>
      </c>
      <c r="F41" s="12" t="n">
        <v>11.291</v>
      </c>
      <c r="G41" s="12" t="n">
        <f aca="false">(1.25*2)*F41</f>
        <v>28.2275</v>
      </c>
      <c r="H41" s="14"/>
      <c r="I41" s="14"/>
      <c r="J41" s="14"/>
      <c r="K41" s="14"/>
      <c r="L41" s="14"/>
      <c r="M41" s="14"/>
      <c r="N41" s="14"/>
      <c r="O41" s="14"/>
      <c r="P41" s="14"/>
      <c r="Q41" s="12" t="n">
        <v>3</v>
      </c>
      <c r="R41" s="12" t="s">
        <v>156</v>
      </c>
      <c r="S41" s="12" t="s">
        <v>21</v>
      </c>
      <c r="T41" s="12" t="n">
        <v>11.291</v>
      </c>
      <c r="U41" s="13" t="n">
        <f aca="false">(2.25*3)*T41</f>
        <v>76.21425</v>
      </c>
      <c r="V41" s="14"/>
      <c r="W41" s="14"/>
      <c r="X41" s="14"/>
      <c r="Y41" s="14"/>
      <c r="Z41" s="12" t="n">
        <v>2</v>
      </c>
      <c r="AA41" s="16" t="s">
        <v>155</v>
      </c>
      <c r="AB41" s="12" t="s">
        <v>21</v>
      </c>
      <c r="AC41" s="12" t="n">
        <v>11.291</v>
      </c>
      <c r="AD41" s="12" t="n">
        <f aca="false">(1.8*2)*AC41</f>
        <v>40.6476</v>
      </c>
      <c r="AE41" s="14"/>
      <c r="AF41" s="14"/>
      <c r="AG41" s="14"/>
      <c r="AH41" s="14"/>
      <c r="AI41" s="9"/>
      <c r="AJ41" s="9"/>
    </row>
    <row r="42" customFormat="false" ht="27.6" hidden="false" customHeight="false" outlineLevel="0" collapsed="false">
      <c r="A42" s="10" t="s">
        <v>148</v>
      </c>
      <c r="B42" s="41" t="s">
        <v>157</v>
      </c>
      <c r="C42" s="12"/>
      <c r="D42" s="26"/>
      <c r="E42" s="12"/>
      <c r="F42" s="12"/>
      <c r="G42" s="12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2" t="n">
        <v>2</v>
      </c>
      <c r="AA42" s="12" t="s">
        <v>158</v>
      </c>
      <c r="AB42" s="12" t="s">
        <v>21</v>
      </c>
      <c r="AC42" s="12" t="n">
        <v>11.291</v>
      </c>
      <c r="AD42" s="12" t="n">
        <f aca="false">(1.8*2)*AC42</f>
        <v>40.6476</v>
      </c>
      <c r="AE42" s="14"/>
      <c r="AF42" s="14"/>
      <c r="AG42" s="14"/>
      <c r="AH42" s="14"/>
      <c r="AI42" s="9"/>
      <c r="AJ42" s="9"/>
    </row>
    <row r="43" customFormat="false" ht="44.25" hidden="false" customHeight="true" outlineLevel="0" collapsed="false">
      <c r="A43" s="10" t="s">
        <v>148</v>
      </c>
      <c r="B43" s="41" t="s">
        <v>159</v>
      </c>
      <c r="C43" s="12" t="n">
        <v>2</v>
      </c>
      <c r="D43" s="16" t="s">
        <v>160</v>
      </c>
      <c r="E43" s="16" t="s">
        <v>21</v>
      </c>
      <c r="F43" s="12" t="n">
        <v>11.291</v>
      </c>
      <c r="G43" s="12" t="n">
        <f aca="false">(1.25*2)*F43</f>
        <v>28.2275</v>
      </c>
      <c r="H43" s="12" t="n">
        <v>2</v>
      </c>
      <c r="I43" s="16" t="s">
        <v>161</v>
      </c>
      <c r="J43" s="16" t="s">
        <v>21</v>
      </c>
      <c r="K43" s="12" t="n">
        <v>11.291</v>
      </c>
      <c r="L43" s="12" t="n">
        <f aca="false">(2.25*2)*K43</f>
        <v>50.8095</v>
      </c>
      <c r="M43" s="14"/>
      <c r="N43" s="14"/>
      <c r="O43" s="14"/>
      <c r="P43" s="14"/>
      <c r="Q43" s="12" t="n">
        <v>2</v>
      </c>
      <c r="R43" s="16" t="s">
        <v>162</v>
      </c>
      <c r="S43" s="16" t="s">
        <v>21</v>
      </c>
      <c r="T43" s="12" t="n">
        <v>11.291</v>
      </c>
      <c r="U43" s="12" t="n">
        <f aca="false">(2.25*2)*T43</f>
        <v>50.8095</v>
      </c>
      <c r="V43" s="14"/>
      <c r="W43" s="14"/>
      <c r="X43" s="14"/>
      <c r="Y43" s="14"/>
      <c r="Z43" s="12" t="n">
        <v>2</v>
      </c>
      <c r="AA43" s="16" t="s">
        <v>160</v>
      </c>
      <c r="AB43" s="16" t="s">
        <v>21</v>
      </c>
      <c r="AC43" s="12" t="n">
        <v>11.291</v>
      </c>
      <c r="AD43" s="12" t="n">
        <f aca="false">(1.8*2)*AC43</f>
        <v>40.6476</v>
      </c>
      <c r="AE43" s="14"/>
      <c r="AF43" s="14"/>
      <c r="AG43" s="14"/>
      <c r="AH43" s="14"/>
      <c r="AI43" s="9"/>
      <c r="AJ43" s="9"/>
    </row>
    <row r="44" customFormat="false" ht="44.25" hidden="false" customHeight="true" outlineLevel="0" collapsed="false">
      <c r="A44" s="10" t="s">
        <v>148</v>
      </c>
      <c r="B44" s="41" t="s">
        <v>163</v>
      </c>
      <c r="C44" s="12" t="n">
        <v>2</v>
      </c>
      <c r="D44" s="16" t="s">
        <v>164</v>
      </c>
      <c r="E44" s="16" t="s">
        <v>21</v>
      </c>
      <c r="F44" s="12" t="n">
        <v>11.291</v>
      </c>
      <c r="G44" s="26" t="n">
        <f aca="false">(1.25*2)*F44</f>
        <v>28.2275</v>
      </c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2" t="n">
        <v>2</v>
      </c>
      <c r="AA44" s="16" t="s">
        <v>165</v>
      </c>
      <c r="AB44" s="16" t="s">
        <v>21</v>
      </c>
      <c r="AC44" s="12" t="n">
        <v>11.291</v>
      </c>
      <c r="AD44" s="12" t="n">
        <f aca="false">(1.8*2)*AC44</f>
        <v>40.6476</v>
      </c>
      <c r="AE44" s="14"/>
      <c r="AF44" s="14"/>
      <c r="AG44" s="14"/>
      <c r="AH44" s="14"/>
      <c r="AI44" s="9"/>
      <c r="AJ44" s="9"/>
    </row>
    <row r="45" customFormat="false" ht="43.5" hidden="false" customHeight="true" outlineLevel="0" collapsed="false">
      <c r="A45" s="10" t="s">
        <v>148</v>
      </c>
      <c r="B45" s="41" t="s">
        <v>166</v>
      </c>
      <c r="C45" s="12" t="n">
        <v>2</v>
      </c>
      <c r="D45" s="16" t="s">
        <v>167</v>
      </c>
      <c r="E45" s="16" t="s">
        <v>21</v>
      </c>
      <c r="F45" s="12" t="n">
        <v>11.291</v>
      </c>
      <c r="G45" s="26" t="n">
        <f aca="false">(1.25*2)*F45</f>
        <v>28.2275</v>
      </c>
      <c r="H45" s="14"/>
      <c r="I45" s="14"/>
      <c r="J45" s="14"/>
      <c r="K45" s="14"/>
      <c r="L45" s="14"/>
      <c r="M45" s="14"/>
      <c r="N45" s="14"/>
      <c r="O45" s="14"/>
      <c r="P45" s="14"/>
      <c r="Q45" s="12" t="n">
        <v>3</v>
      </c>
      <c r="R45" s="12" t="s">
        <v>168</v>
      </c>
      <c r="S45" s="12" t="s">
        <v>21</v>
      </c>
      <c r="T45" s="12" t="n">
        <v>11.291</v>
      </c>
      <c r="U45" s="13" t="n">
        <f aca="false">(2.25*3)*T45</f>
        <v>76.21425</v>
      </c>
      <c r="V45" s="14"/>
      <c r="W45" s="14"/>
      <c r="X45" s="14"/>
      <c r="Y45" s="14"/>
      <c r="Z45" s="12" t="n">
        <v>2</v>
      </c>
      <c r="AA45" s="16" t="s">
        <v>169</v>
      </c>
      <c r="AB45" s="16" t="s">
        <v>21</v>
      </c>
      <c r="AC45" s="12" t="n">
        <v>11.291</v>
      </c>
      <c r="AD45" s="12" t="n">
        <f aca="false">(1.8*2)*AC45</f>
        <v>40.6476</v>
      </c>
      <c r="AE45" s="14"/>
      <c r="AF45" s="14"/>
      <c r="AG45" s="14"/>
      <c r="AH45" s="14"/>
      <c r="AI45" s="9"/>
      <c r="AJ45" s="9"/>
    </row>
    <row r="46" customFormat="false" ht="26.25" hidden="false" customHeight="true" outlineLevel="0" collapsed="false">
      <c r="A46" s="10" t="s">
        <v>148</v>
      </c>
      <c r="B46" s="41" t="s">
        <v>170</v>
      </c>
      <c r="C46" s="12" t="n">
        <v>2</v>
      </c>
      <c r="D46" s="16" t="s">
        <v>171</v>
      </c>
      <c r="E46" s="16" t="s">
        <v>21</v>
      </c>
      <c r="F46" s="12" t="n">
        <v>11.291</v>
      </c>
      <c r="G46" s="26" t="n">
        <f aca="false">(1.25*2)*F46</f>
        <v>28.2275</v>
      </c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2" t="n">
        <v>2</v>
      </c>
      <c r="AA46" s="16" t="s">
        <v>171</v>
      </c>
      <c r="AB46" s="16" t="s">
        <v>21</v>
      </c>
      <c r="AC46" s="12" t="n">
        <v>11.291</v>
      </c>
      <c r="AD46" s="12" t="n">
        <f aca="false">(1.8*2)*AC46</f>
        <v>40.6476</v>
      </c>
      <c r="AE46" s="14"/>
      <c r="AF46" s="14"/>
      <c r="AG46" s="14"/>
      <c r="AH46" s="14"/>
      <c r="AI46" s="9"/>
      <c r="AJ46" s="9"/>
    </row>
    <row r="47" customFormat="false" ht="52.5" hidden="false" customHeight="true" outlineLevel="0" collapsed="false">
      <c r="A47" s="10" t="s">
        <v>148</v>
      </c>
      <c r="B47" s="41" t="s">
        <v>172</v>
      </c>
      <c r="C47" s="12" t="n">
        <v>2</v>
      </c>
      <c r="D47" s="16" t="s">
        <v>173</v>
      </c>
      <c r="E47" s="16" t="s">
        <v>21</v>
      </c>
      <c r="F47" s="12" t="n">
        <v>11.291</v>
      </c>
      <c r="G47" s="26" t="n">
        <f aca="false">(1.25*2)*F47</f>
        <v>28.2275</v>
      </c>
      <c r="H47" s="12" t="n">
        <v>3</v>
      </c>
      <c r="I47" s="12" t="s">
        <v>174</v>
      </c>
      <c r="J47" s="12" t="s">
        <v>21</v>
      </c>
      <c r="K47" s="12" t="n">
        <v>11.291</v>
      </c>
      <c r="L47" s="13" t="n">
        <f aca="false">(2.25*3)*K47</f>
        <v>76.21425</v>
      </c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2" t="n">
        <v>2</v>
      </c>
      <c r="AA47" s="16" t="s">
        <v>173</v>
      </c>
      <c r="AB47" s="16" t="s">
        <v>21</v>
      </c>
      <c r="AC47" s="12" t="n">
        <v>11.291</v>
      </c>
      <c r="AD47" s="12" t="n">
        <f aca="false">(1.8*2)*AC47</f>
        <v>40.6476</v>
      </c>
      <c r="AE47" s="14"/>
      <c r="AF47" s="14"/>
      <c r="AG47" s="14"/>
      <c r="AH47" s="14"/>
      <c r="AI47" s="9"/>
      <c r="AJ47" s="9"/>
    </row>
    <row r="48" customFormat="false" ht="33.75" hidden="false" customHeight="true" outlineLevel="0" collapsed="false">
      <c r="A48" s="10" t="s">
        <v>148</v>
      </c>
      <c r="B48" s="41" t="s">
        <v>175</v>
      </c>
      <c r="C48" s="12" t="n">
        <v>2</v>
      </c>
      <c r="D48" s="16" t="s">
        <v>176</v>
      </c>
      <c r="E48" s="16" t="s">
        <v>21</v>
      </c>
      <c r="F48" s="12" t="n">
        <v>11.291</v>
      </c>
      <c r="G48" s="26" t="n">
        <f aca="false">(1.25*2)*F48</f>
        <v>28.2275</v>
      </c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2" t="n">
        <v>2</v>
      </c>
      <c r="AA48" s="16" t="s">
        <v>176</v>
      </c>
      <c r="AB48" s="16" t="s">
        <v>21</v>
      </c>
      <c r="AC48" s="12" t="n">
        <v>11.291</v>
      </c>
      <c r="AD48" s="12" t="n">
        <f aca="false">(1.8*2)*AC48</f>
        <v>40.6476</v>
      </c>
      <c r="AE48" s="12" t="n">
        <v>1</v>
      </c>
      <c r="AF48" s="12"/>
      <c r="AG48" s="12" t="n">
        <v>20</v>
      </c>
      <c r="AH48" s="42" t="n">
        <f aca="false">1.75*AG48</f>
        <v>35</v>
      </c>
      <c r="AI48" s="9"/>
      <c r="AJ48" s="9"/>
    </row>
    <row r="49" customFormat="false" ht="32.25" hidden="false" customHeight="true" outlineLevel="0" collapsed="false">
      <c r="A49" s="10" t="s">
        <v>148</v>
      </c>
      <c r="B49" s="41" t="s">
        <v>62</v>
      </c>
      <c r="C49" s="12" t="s">
        <v>63</v>
      </c>
      <c r="D49" s="16" t="s">
        <v>177</v>
      </c>
      <c r="E49" s="16" t="s">
        <v>178</v>
      </c>
      <c r="F49" s="12" t="n">
        <v>12.5766</v>
      </c>
      <c r="G49" s="26" t="n">
        <f aca="false">(28*2)*F49</f>
        <v>704.2896</v>
      </c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8"/>
      <c r="AB49" s="18"/>
      <c r="AC49" s="14"/>
      <c r="AD49" s="14"/>
      <c r="AE49" s="14"/>
      <c r="AF49" s="14"/>
      <c r="AG49" s="14"/>
      <c r="AH49" s="14"/>
      <c r="AI49" s="9"/>
      <c r="AJ49" s="9"/>
    </row>
    <row r="50" customFormat="false" ht="29.25" hidden="false" customHeight="true" outlineLevel="0" collapsed="false">
      <c r="A50" s="10" t="s">
        <v>148</v>
      </c>
      <c r="B50" s="41" t="s">
        <v>146</v>
      </c>
      <c r="C50" s="12" t="s">
        <v>67</v>
      </c>
      <c r="D50" s="16" t="s">
        <v>179</v>
      </c>
      <c r="E50" s="16" t="s">
        <v>58</v>
      </c>
      <c r="F50" s="12" t="n">
        <v>11.72</v>
      </c>
      <c r="G50" s="13" t="n">
        <f aca="false">(21*2)*F50</f>
        <v>492.24</v>
      </c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8"/>
      <c r="AB50" s="18"/>
      <c r="AC50" s="14"/>
      <c r="AD50" s="14"/>
      <c r="AE50" s="14"/>
      <c r="AF50" s="14"/>
      <c r="AG50" s="14"/>
      <c r="AH50" s="14"/>
      <c r="AI50" s="9"/>
      <c r="AJ50" s="9"/>
    </row>
    <row r="51" customFormat="false" ht="42" hidden="false" customHeight="true" outlineLevel="0" collapsed="false">
      <c r="A51" s="10" t="s">
        <v>180</v>
      </c>
      <c r="B51" s="43" t="s">
        <v>181</v>
      </c>
      <c r="C51" s="12" t="n">
        <v>2</v>
      </c>
      <c r="D51" s="16" t="s">
        <v>182</v>
      </c>
      <c r="E51" s="12" t="s">
        <v>21</v>
      </c>
      <c r="F51" s="12" t="n">
        <v>11.291</v>
      </c>
      <c r="G51" s="12" t="n">
        <f aca="false">(1.25*2)*F51</f>
        <v>28.2275</v>
      </c>
      <c r="H51" s="12" t="n">
        <v>2</v>
      </c>
      <c r="I51" s="12" t="s">
        <v>183</v>
      </c>
      <c r="J51" s="12" t="s">
        <v>21</v>
      </c>
      <c r="K51" s="12" t="n">
        <v>11.291</v>
      </c>
      <c r="L51" s="13" t="n">
        <f aca="false">(2.25*2)*K51</f>
        <v>50.8095</v>
      </c>
      <c r="M51" s="31"/>
      <c r="N51" s="31"/>
      <c r="O51" s="31"/>
      <c r="P51" s="31"/>
      <c r="Q51" s="12" t="n">
        <v>2</v>
      </c>
      <c r="R51" s="16" t="s">
        <v>184</v>
      </c>
      <c r="S51" s="16" t="s">
        <v>21</v>
      </c>
      <c r="T51" s="12" t="n">
        <v>11.291</v>
      </c>
      <c r="U51" s="12" t="n">
        <f aca="false">(2.25*2)*T51</f>
        <v>50.8095</v>
      </c>
      <c r="V51" s="14"/>
      <c r="W51" s="14"/>
      <c r="X51" s="14"/>
      <c r="Y51" s="14"/>
      <c r="Z51" s="12" t="n">
        <v>2</v>
      </c>
      <c r="AA51" s="16" t="s">
        <v>184</v>
      </c>
      <c r="AB51" s="12" t="s">
        <v>21</v>
      </c>
      <c r="AC51" s="12" t="n">
        <v>11.291</v>
      </c>
      <c r="AD51" s="12" t="n">
        <f aca="false">(1.8*2)*AC51</f>
        <v>40.6476</v>
      </c>
      <c r="AE51" s="14"/>
      <c r="AF51" s="14"/>
      <c r="AG51" s="14"/>
      <c r="AH51" s="14"/>
      <c r="AI51" s="9"/>
      <c r="AJ51" s="9"/>
    </row>
    <row r="52" customFormat="false" ht="14.4" hidden="false" customHeight="false" outlineLevel="0" collapsed="false">
      <c r="A52" s="10" t="s">
        <v>180</v>
      </c>
      <c r="B52" s="43" t="s">
        <v>185</v>
      </c>
      <c r="C52" s="12"/>
      <c r="D52" s="26"/>
      <c r="E52" s="12"/>
      <c r="F52" s="12"/>
      <c r="G52" s="12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2"/>
      <c r="AA52" s="26"/>
      <c r="AB52" s="12"/>
      <c r="AC52" s="12"/>
      <c r="AD52" s="12"/>
      <c r="AE52" s="14"/>
      <c r="AF52" s="14"/>
      <c r="AG52" s="14"/>
      <c r="AH52" s="14"/>
      <c r="AI52" s="9"/>
      <c r="AJ52" s="9"/>
    </row>
    <row r="53" customFormat="false" ht="43.2" hidden="false" customHeight="true" outlineLevel="0" collapsed="false">
      <c r="A53" s="10" t="s">
        <v>180</v>
      </c>
      <c r="B53" s="43" t="s">
        <v>186</v>
      </c>
      <c r="C53" s="12" t="n">
        <v>3</v>
      </c>
      <c r="D53" s="16" t="s">
        <v>187</v>
      </c>
      <c r="E53" s="12" t="s">
        <v>21</v>
      </c>
      <c r="F53" s="12" t="n">
        <v>11.291</v>
      </c>
      <c r="G53" s="12" t="n">
        <f aca="false">(1.25*3)*F53</f>
        <v>42.34125</v>
      </c>
      <c r="H53" s="31"/>
      <c r="I53" s="31"/>
      <c r="J53" s="31"/>
      <c r="K53" s="31"/>
      <c r="L53" s="31"/>
      <c r="M53" s="14"/>
      <c r="N53" s="14"/>
      <c r="O53" s="14"/>
      <c r="P53" s="14"/>
      <c r="Q53" s="12" t="n">
        <v>3</v>
      </c>
      <c r="R53" s="12" t="s">
        <v>188</v>
      </c>
      <c r="S53" s="12" t="s">
        <v>21</v>
      </c>
      <c r="T53" s="12" t="n">
        <v>11.291</v>
      </c>
      <c r="U53" s="13" t="n">
        <f aca="false">(2.25*3)*T53</f>
        <v>76.21425</v>
      </c>
      <c r="V53" s="14"/>
      <c r="W53" s="14"/>
      <c r="X53" s="14"/>
      <c r="Y53" s="14"/>
      <c r="Z53" s="12" t="n">
        <v>2</v>
      </c>
      <c r="AA53" s="16" t="s">
        <v>189</v>
      </c>
      <c r="AB53" s="12" t="s">
        <v>21</v>
      </c>
      <c r="AC53" s="12" t="n">
        <v>11.291</v>
      </c>
      <c r="AD53" s="12" t="n">
        <f aca="false">(1.8*2)*AC53</f>
        <v>40.6476</v>
      </c>
      <c r="AE53" s="12" t="n">
        <v>1</v>
      </c>
      <c r="AF53" s="16" t="s">
        <v>190</v>
      </c>
      <c r="AG53" s="12" t="n">
        <v>20</v>
      </c>
      <c r="AH53" s="44" t="n">
        <f aca="false">1.75*AG53</f>
        <v>35</v>
      </c>
      <c r="AI53" s="9"/>
      <c r="AJ53" s="9"/>
    </row>
    <row r="54" customFormat="false" ht="28.8" hidden="false" customHeight="false" outlineLevel="0" collapsed="false">
      <c r="A54" s="10" t="s">
        <v>180</v>
      </c>
      <c r="B54" s="43" t="s">
        <v>191</v>
      </c>
      <c r="C54" s="12"/>
      <c r="D54" s="26"/>
      <c r="E54" s="12"/>
      <c r="F54" s="12"/>
      <c r="G54" s="12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2"/>
      <c r="AA54" s="26"/>
      <c r="AB54" s="12"/>
      <c r="AC54" s="12"/>
      <c r="AD54" s="12"/>
      <c r="AE54" s="12"/>
      <c r="AF54" s="26"/>
      <c r="AG54" s="12"/>
      <c r="AH54" s="44"/>
      <c r="AI54" s="9"/>
      <c r="AJ54" s="9"/>
    </row>
    <row r="55" customFormat="false" ht="43.2" hidden="false" customHeight="false" outlineLevel="0" collapsed="false">
      <c r="A55" s="10" t="s">
        <v>180</v>
      </c>
      <c r="B55" s="45" t="s">
        <v>192</v>
      </c>
      <c r="C55" s="12" t="n">
        <v>2</v>
      </c>
      <c r="D55" s="16" t="s">
        <v>193</v>
      </c>
      <c r="E55" s="16" t="s">
        <v>21</v>
      </c>
      <c r="F55" s="12" t="n">
        <v>11.291</v>
      </c>
      <c r="G55" s="12" t="n">
        <f aca="false">(1.25*2)*F53</f>
        <v>28.2275</v>
      </c>
      <c r="H55" s="12" t="n">
        <v>2</v>
      </c>
      <c r="I55" s="12" t="s">
        <v>194</v>
      </c>
      <c r="J55" s="12" t="s">
        <v>21</v>
      </c>
      <c r="K55" s="12" t="n">
        <v>11.291</v>
      </c>
      <c r="L55" s="12" t="n">
        <f aca="false">(2.25*2)*K55</f>
        <v>50.8095</v>
      </c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2" t="n">
        <v>2</v>
      </c>
      <c r="AA55" s="16" t="s">
        <v>193</v>
      </c>
      <c r="AB55" s="46" t="s">
        <v>21</v>
      </c>
      <c r="AC55" s="46" t="n">
        <v>11.291</v>
      </c>
      <c r="AD55" s="12" t="n">
        <f aca="false">(1.8*2)*AC55</f>
        <v>40.6476</v>
      </c>
      <c r="AE55" s="14"/>
      <c r="AF55" s="14"/>
      <c r="AG55" s="14"/>
      <c r="AH55" s="14"/>
      <c r="AI55" s="9"/>
      <c r="AJ55" s="9"/>
    </row>
    <row r="56" customFormat="false" ht="35.25" hidden="false" customHeight="true" outlineLevel="0" collapsed="false">
      <c r="A56" s="10" t="s">
        <v>180</v>
      </c>
      <c r="B56" s="43" t="s">
        <v>195</v>
      </c>
      <c r="C56" s="12" t="n">
        <v>2</v>
      </c>
      <c r="D56" s="12" t="s">
        <v>196</v>
      </c>
      <c r="E56" s="12" t="s">
        <v>21</v>
      </c>
      <c r="F56" s="12" t="n">
        <v>11.291</v>
      </c>
      <c r="G56" s="12" t="n">
        <v>28.2275</v>
      </c>
      <c r="H56" s="14"/>
      <c r="I56" s="14"/>
      <c r="J56" s="14"/>
      <c r="K56" s="14"/>
      <c r="L56" s="14"/>
      <c r="M56" s="14"/>
      <c r="N56" s="14"/>
      <c r="O56" s="14"/>
      <c r="P56" s="14"/>
      <c r="Q56" s="12" t="n">
        <v>3</v>
      </c>
      <c r="R56" s="12" t="s">
        <v>197</v>
      </c>
      <c r="S56" s="12" t="s">
        <v>21</v>
      </c>
      <c r="T56" s="12" t="n">
        <v>11.291</v>
      </c>
      <c r="U56" s="12" t="n">
        <f aca="false">(2.25*3)*T56</f>
        <v>76.21425</v>
      </c>
      <c r="V56" s="14"/>
      <c r="W56" s="14"/>
      <c r="X56" s="14"/>
      <c r="Y56" s="14"/>
      <c r="Z56" s="12" t="n">
        <v>4</v>
      </c>
      <c r="AA56" s="12" t="s">
        <v>198</v>
      </c>
      <c r="AB56" s="46" t="s">
        <v>21</v>
      </c>
      <c r="AC56" s="46" t="n">
        <v>11.291</v>
      </c>
      <c r="AD56" s="12" t="n">
        <f aca="false">(1.8*4)*AC56</f>
        <v>81.2952</v>
      </c>
      <c r="AE56" s="12" t="n">
        <v>1</v>
      </c>
      <c r="AF56" s="12" t="s">
        <v>199</v>
      </c>
      <c r="AG56" s="12" t="n">
        <v>20</v>
      </c>
      <c r="AH56" s="42" t="n">
        <f aca="false">1.75*AG56</f>
        <v>35</v>
      </c>
      <c r="AI56" s="9"/>
      <c r="AJ56" s="9"/>
    </row>
    <row r="57" customFormat="false" ht="36.75" hidden="false" customHeight="true" outlineLevel="0" collapsed="false">
      <c r="A57" s="10" t="s">
        <v>180</v>
      </c>
      <c r="B57" s="43" t="s">
        <v>200</v>
      </c>
      <c r="C57" s="12" t="n">
        <v>3</v>
      </c>
      <c r="D57" s="12" t="s">
        <v>201</v>
      </c>
      <c r="E57" s="12" t="s">
        <v>21</v>
      </c>
      <c r="F57" s="12" t="n">
        <v>11.291</v>
      </c>
      <c r="G57" s="47" t="n">
        <f aca="false">(1.25*3)*F53</f>
        <v>42.34125</v>
      </c>
      <c r="H57" s="12" t="n">
        <v>2</v>
      </c>
      <c r="I57" s="12" t="s">
        <v>202</v>
      </c>
      <c r="J57" s="12" t="s">
        <v>21</v>
      </c>
      <c r="K57" s="12" t="n">
        <v>11.291</v>
      </c>
      <c r="L57" s="42" t="n">
        <f aca="false">(2.25*2)*K55</f>
        <v>50.8095</v>
      </c>
      <c r="M57" s="14"/>
      <c r="N57" s="14"/>
      <c r="O57" s="14"/>
      <c r="P57" s="14"/>
      <c r="Q57" s="12" t="n">
        <v>2</v>
      </c>
      <c r="R57" s="12" t="s">
        <v>203</v>
      </c>
      <c r="S57" s="12" t="s">
        <v>21</v>
      </c>
      <c r="T57" s="12" t="n">
        <v>11.291</v>
      </c>
      <c r="U57" s="12" t="n">
        <f aca="false">(2.25*2)*T57</f>
        <v>50.8095</v>
      </c>
      <c r="V57" s="14"/>
      <c r="W57" s="14"/>
      <c r="X57" s="14"/>
      <c r="Y57" s="14"/>
      <c r="Z57" s="12" t="n">
        <v>3</v>
      </c>
      <c r="AA57" s="12" t="s">
        <v>204</v>
      </c>
      <c r="AB57" s="46" t="s">
        <v>21</v>
      </c>
      <c r="AC57" s="46" t="n">
        <v>11.291</v>
      </c>
      <c r="AD57" s="12" t="n">
        <f aca="false">(1.8*3)*AC57</f>
        <v>60.9714</v>
      </c>
      <c r="AE57" s="14"/>
      <c r="AF57" s="14"/>
      <c r="AG57" s="14"/>
      <c r="AH57" s="14"/>
      <c r="AI57" s="9"/>
      <c r="AJ57" s="9"/>
    </row>
    <row r="58" customFormat="false" ht="44.25" hidden="false" customHeight="true" outlineLevel="0" collapsed="false">
      <c r="A58" s="10" t="s">
        <v>180</v>
      </c>
      <c r="B58" s="43" t="s">
        <v>205</v>
      </c>
      <c r="C58" s="12" t="n">
        <v>2</v>
      </c>
      <c r="D58" s="12" t="s">
        <v>206</v>
      </c>
      <c r="E58" s="12" t="s">
        <v>21</v>
      </c>
      <c r="F58" s="12" t="n">
        <v>11.291</v>
      </c>
      <c r="G58" s="47" t="n">
        <f aca="false">(1.25*2)*F53</f>
        <v>28.2275</v>
      </c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2" t="n">
        <v>4</v>
      </c>
      <c r="AA58" s="12" t="s">
        <v>207</v>
      </c>
      <c r="AB58" s="46" t="s">
        <v>21</v>
      </c>
      <c r="AC58" s="46" t="n">
        <v>11.291</v>
      </c>
      <c r="AD58" s="12" t="n">
        <f aca="false">(1.8*4)*AC58</f>
        <v>81.2952</v>
      </c>
      <c r="AE58" s="12" t="n">
        <v>1</v>
      </c>
      <c r="AF58" s="12" t="s">
        <v>208</v>
      </c>
      <c r="AG58" s="12" t="n">
        <v>20</v>
      </c>
      <c r="AH58" s="42" t="n">
        <f aca="false">1.75*AG58</f>
        <v>35</v>
      </c>
      <c r="AI58" s="9"/>
      <c r="AJ58" s="9"/>
    </row>
    <row r="59" customFormat="false" ht="41.4" hidden="false" customHeight="true" outlineLevel="0" collapsed="false">
      <c r="A59" s="10" t="s">
        <v>180</v>
      </c>
      <c r="B59" s="43" t="s">
        <v>209</v>
      </c>
      <c r="C59" s="12" t="n">
        <v>4</v>
      </c>
      <c r="D59" s="16" t="s">
        <v>210</v>
      </c>
      <c r="E59" s="12" t="s">
        <v>21</v>
      </c>
      <c r="F59" s="12" t="n">
        <v>11.291</v>
      </c>
      <c r="G59" s="47" t="n">
        <f aca="false">(1.25*4)*F59</f>
        <v>56.455</v>
      </c>
      <c r="H59" s="14"/>
      <c r="I59" s="14"/>
      <c r="J59" s="14"/>
      <c r="K59" s="14"/>
      <c r="L59" s="14"/>
      <c r="M59" s="14"/>
      <c r="N59" s="14"/>
      <c r="O59" s="14"/>
      <c r="P59" s="14"/>
      <c r="Q59" s="12" t="n">
        <v>2</v>
      </c>
      <c r="R59" s="12" t="s">
        <v>211</v>
      </c>
      <c r="S59" s="12" t="s">
        <v>21</v>
      </c>
      <c r="T59" s="12" t="n">
        <v>11.291</v>
      </c>
      <c r="U59" s="42" t="n">
        <f aca="false">(2.25*2)*T59</f>
        <v>50.8095</v>
      </c>
      <c r="V59" s="14"/>
      <c r="W59" s="14"/>
      <c r="X59" s="14"/>
      <c r="Y59" s="14"/>
      <c r="Z59" s="12" t="n">
        <v>3</v>
      </c>
      <c r="AA59" s="16" t="s">
        <v>212</v>
      </c>
      <c r="AB59" s="12" t="s">
        <v>21</v>
      </c>
      <c r="AC59" s="12" t="n">
        <v>11.291</v>
      </c>
      <c r="AD59" s="12" t="n">
        <f aca="false">(1.8*3)*AC59</f>
        <v>60.9714</v>
      </c>
      <c r="AE59" s="14"/>
      <c r="AF59" s="18"/>
      <c r="AG59" s="14"/>
      <c r="AH59" s="14"/>
      <c r="AI59" s="9"/>
      <c r="AJ59" s="9"/>
    </row>
    <row r="60" customFormat="false" ht="14.4" hidden="false" customHeight="false" outlineLevel="0" collapsed="false">
      <c r="A60" s="10" t="s">
        <v>180</v>
      </c>
      <c r="B60" s="43" t="s">
        <v>213</v>
      </c>
      <c r="C60" s="12"/>
      <c r="D60" s="26"/>
      <c r="E60" s="12"/>
      <c r="F60" s="12"/>
      <c r="G60" s="47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2"/>
      <c r="AA60" s="26"/>
      <c r="AB60" s="12"/>
      <c r="AC60" s="12"/>
      <c r="AD60" s="12"/>
      <c r="AE60" s="14"/>
      <c r="AF60" s="39"/>
      <c r="AG60" s="14"/>
      <c r="AH60" s="14"/>
      <c r="AI60" s="9"/>
      <c r="AJ60" s="9"/>
    </row>
    <row r="61" customFormat="false" ht="49.5" hidden="false" customHeight="true" outlineLevel="0" collapsed="false">
      <c r="A61" s="10" t="s">
        <v>180</v>
      </c>
      <c r="B61" s="43" t="s">
        <v>214</v>
      </c>
      <c r="C61" s="12" t="s">
        <v>63</v>
      </c>
      <c r="D61" s="16" t="s">
        <v>215</v>
      </c>
      <c r="E61" s="16" t="s">
        <v>65</v>
      </c>
      <c r="F61" s="12" t="n">
        <v>12.5766</v>
      </c>
      <c r="G61" s="26" t="n">
        <f aca="false">(28*2)*F61</f>
        <v>704.2896</v>
      </c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9"/>
      <c r="AJ61" s="9"/>
    </row>
    <row r="62" customFormat="false" ht="33" hidden="false" customHeight="true" outlineLevel="0" collapsed="false">
      <c r="A62" s="10" t="s">
        <v>180</v>
      </c>
      <c r="B62" s="43" t="s">
        <v>66</v>
      </c>
      <c r="C62" s="12" t="s">
        <v>67</v>
      </c>
      <c r="D62" s="16" t="s">
        <v>216</v>
      </c>
      <c r="E62" s="16" t="s">
        <v>58</v>
      </c>
      <c r="F62" s="12" t="n">
        <v>11.72</v>
      </c>
      <c r="G62" s="13" t="n">
        <f aca="false">(21*1)*F62</f>
        <v>246.12</v>
      </c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9"/>
      <c r="AJ62" s="9"/>
    </row>
    <row r="63" customFormat="false" ht="43.2" hidden="false" customHeight="true" outlineLevel="0" collapsed="false">
      <c r="A63" s="10" t="s">
        <v>217</v>
      </c>
      <c r="B63" s="48" t="s">
        <v>218</v>
      </c>
      <c r="C63" s="12" t="n">
        <v>2</v>
      </c>
      <c r="D63" s="12" t="s">
        <v>219</v>
      </c>
      <c r="E63" s="12" t="s">
        <v>21</v>
      </c>
      <c r="F63" s="12" t="n">
        <v>11.291</v>
      </c>
      <c r="G63" s="47" t="n">
        <f aca="false">(1.25*2)*F63</f>
        <v>28.2275</v>
      </c>
      <c r="H63" s="12" t="n">
        <v>2</v>
      </c>
      <c r="I63" s="12" t="s">
        <v>220</v>
      </c>
      <c r="J63" s="12" t="s">
        <v>21</v>
      </c>
      <c r="K63" s="12" t="n">
        <v>11.291</v>
      </c>
      <c r="L63" s="42" t="n">
        <f aca="false">(2.25*2)*K63</f>
        <v>50.8095</v>
      </c>
      <c r="M63" s="14"/>
      <c r="N63" s="14"/>
      <c r="O63" s="14"/>
      <c r="P63" s="14"/>
      <c r="Q63" s="12" t="n">
        <v>2</v>
      </c>
      <c r="R63" s="12" t="s">
        <v>221</v>
      </c>
      <c r="S63" s="12" t="s">
        <v>21</v>
      </c>
      <c r="T63" s="12" t="n">
        <v>11.291</v>
      </c>
      <c r="U63" s="42" t="n">
        <f aca="false">(2.25*2)*T63</f>
        <v>50.8095</v>
      </c>
      <c r="V63" s="14"/>
      <c r="W63" s="14"/>
      <c r="X63" s="14"/>
      <c r="Y63" s="14"/>
      <c r="Z63" s="12" t="n">
        <v>2</v>
      </c>
      <c r="AA63" s="16" t="s">
        <v>222</v>
      </c>
      <c r="AB63" s="12" t="s">
        <v>21</v>
      </c>
      <c r="AC63" s="12" t="n">
        <v>11.291</v>
      </c>
      <c r="AD63" s="12" t="n">
        <f aca="false">(1.8*2)*AC63</f>
        <v>40.6476</v>
      </c>
      <c r="AE63" s="14"/>
      <c r="AF63" s="14"/>
      <c r="AG63" s="14"/>
      <c r="AH63" s="14"/>
      <c r="AI63" s="9"/>
      <c r="AJ63" s="9"/>
    </row>
    <row r="64" customFormat="false" ht="28.8" hidden="false" customHeight="false" outlineLevel="0" collapsed="false">
      <c r="A64" s="10" t="s">
        <v>217</v>
      </c>
      <c r="B64" s="48" t="s">
        <v>223</v>
      </c>
      <c r="C64" s="12"/>
      <c r="D64" s="12"/>
      <c r="E64" s="12"/>
      <c r="F64" s="12"/>
      <c r="G64" s="47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2"/>
      <c r="AA64" s="26"/>
      <c r="AB64" s="12"/>
      <c r="AC64" s="12"/>
      <c r="AD64" s="12"/>
      <c r="AE64" s="14"/>
      <c r="AF64" s="14"/>
      <c r="AG64" s="14"/>
      <c r="AH64" s="14"/>
      <c r="AI64" s="9"/>
      <c r="AJ64" s="9"/>
    </row>
    <row r="65" customFormat="false" ht="39.75" hidden="false" customHeight="true" outlineLevel="0" collapsed="false">
      <c r="A65" s="10" t="s">
        <v>217</v>
      </c>
      <c r="B65" s="48" t="s">
        <v>224</v>
      </c>
      <c r="C65" s="12" t="n">
        <v>2</v>
      </c>
      <c r="D65" s="12" t="s">
        <v>225</v>
      </c>
      <c r="E65" s="12" t="s">
        <v>21</v>
      </c>
      <c r="F65" s="12" t="n">
        <v>11.291</v>
      </c>
      <c r="G65" s="47" t="n">
        <f aca="false">(1.25*2)*F65</f>
        <v>28.2275</v>
      </c>
      <c r="H65" s="14"/>
      <c r="I65" s="14"/>
      <c r="J65" s="14"/>
      <c r="K65" s="14"/>
      <c r="L65" s="14"/>
      <c r="M65" s="14"/>
      <c r="N65" s="14"/>
      <c r="O65" s="14"/>
      <c r="P65" s="14"/>
      <c r="Q65" s="12" t="n">
        <v>2</v>
      </c>
      <c r="R65" s="12" t="s">
        <v>225</v>
      </c>
      <c r="S65" s="12" t="s">
        <v>21</v>
      </c>
      <c r="T65" s="12" t="n">
        <v>11.291</v>
      </c>
      <c r="U65" s="42" t="n">
        <f aca="false">(2.25*2)*T65</f>
        <v>50.8095</v>
      </c>
      <c r="V65" s="14"/>
      <c r="W65" s="14"/>
      <c r="X65" s="14"/>
      <c r="Y65" s="14"/>
      <c r="Z65" s="12" t="n">
        <v>2</v>
      </c>
      <c r="AA65" s="12" t="s">
        <v>225</v>
      </c>
      <c r="AB65" s="46" t="s">
        <v>21</v>
      </c>
      <c r="AC65" s="46" t="n">
        <v>11.291</v>
      </c>
      <c r="AD65" s="12" t="n">
        <f aca="false">(1.8*2)*AC65</f>
        <v>40.6476</v>
      </c>
      <c r="AE65" s="14"/>
      <c r="AF65" s="14"/>
      <c r="AG65" s="14"/>
      <c r="AH65" s="14"/>
      <c r="AI65" s="9"/>
      <c r="AJ65" s="9"/>
    </row>
    <row r="66" customFormat="false" ht="41.4" hidden="false" customHeight="true" outlineLevel="0" collapsed="false">
      <c r="A66" s="10" t="s">
        <v>217</v>
      </c>
      <c r="B66" s="48" t="s">
        <v>226</v>
      </c>
      <c r="C66" s="12" t="n">
        <v>3</v>
      </c>
      <c r="D66" s="12" t="s">
        <v>227</v>
      </c>
      <c r="E66" s="12" t="s">
        <v>21</v>
      </c>
      <c r="F66" s="12" t="n">
        <v>11.291</v>
      </c>
      <c r="G66" s="47" t="n">
        <f aca="false">(1.25*3)*F66</f>
        <v>42.34125</v>
      </c>
      <c r="H66" s="14"/>
      <c r="I66" s="14"/>
      <c r="J66" s="14"/>
      <c r="K66" s="14"/>
      <c r="L66" s="14"/>
      <c r="M66" s="14"/>
      <c r="N66" s="14"/>
      <c r="O66" s="14"/>
      <c r="P66" s="14"/>
      <c r="Q66" s="12" t="n">
        <v>3</v>
      </c>
      <c r="R66" s="12" t="s">
        <v>228</v>
      </c>
      <c r="S66" s="12" t="s">
        <v>21</v>
      </c>
      <c r="T66" s="12" t="n">
        <v>11.291</v>
      </c>
      <c r="U66" s="12" t="n">
        <f aca="false">(2.25*3)*T66</f>
        <v>76.21425</v>
      </c>
      <c r="V66" s="14"/>
      <c r="W66" s="14"/>
      <c r="X66" s="14"/>
      <c r="Y66" s="14"/>
      <c r="Z66" s="12" t="n">
        <v>3</v>
      </c>
      <c r="AA66" s="16" t="s">
        <v>229</v>
      </c>
      <c r="AB66" s="12" t="s">
        <v>21</v>
      </c>
      <c r="AC66" s="12" t="n">
        <v>11.291</v>
      </c>
      <c r="AD66" s="12" t="n">
        <f aca="false">(1.8*3)*AC66</f>
        <v>60.9714</v>
      </c>
      <c r="AE66" s="14"/>
      <c r="AF66" s="18"/>
      <c r="AG66" s="14"/>
      <c r="AH66" s="14"/>
      <c r="AI66" s="9"/>
      <c r="AJ66" s="9"/>
    </row>
    <row r="67" customFormat="false" ht="14.4" hidden="false" customHeight="false" outlineLevel="0" collapsed="false">
      <c r="A67" s="10" t="s">
        <v>217</v>
      </c>
      <c r="B67" s="48" t="s">
        <v>230</v>
      </c>
      <c r="C67" s="12"/>
      <c r="D67" s="12"/>
      <c r="E67" s="12"/>
      <c r="F67" s="12"/>
      <c r="G67" s="47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2"/>
      <c r="AA67" s="26"/>
      <c r="AB67" s="12"/>
      <c r="AC67" s="12"/>
      <c r="AD67" s="12"/>
      <c r="AE67" s="14"/>
      <c r="AF67" s="39"/>
      <c r="AG67" s="14"/>
      <c r="AH67" s="14"/>
      <c r="AI67" s="9"/>
      <c r="AJ67" s="9"/>
    </row>
    <row r="68" customFormat="false" ht="28.8" hidden="false" customHeight="false" outlineLevel="0" collapsed="false">
      <c r="A68" s="10" t="s">
        <v>217</v>
      </c>
      <c r="B68" s="48" t="s">
        <v>231</v>
      </c>
      <c r="C68" s="12" t="n">
        <v>2</v>
      </c>
      <c r="D68" s="12" t="s">
        <v>232</v>
      </c>
      <c r="E68" s="12" t="s">
        <v>21</v>
      </c>
      <c r="F68" s="12" t="n">
        <v>11.291</v>
      </c>
      <c r="G68" s="47" t="n">
        <f aca="false">(1.25*2)*F68</f>
        <v>28.2275</v>
      </c>
      <c r="H68" s="12" t="n">
        <v>2</v>
      </c>
      <c r="I68" s="12" t="s">
        <v>233</v>
      </c>
      <c r="J68" s="12" t="s">
        <v>21</v>
      </c>
      <c r="K68" s="12" t="n">
        <v>11.291</v>
      </c>
      <c r="L68" s="42" t="n">
        <f aca="false">(2.25*2)*K68</f>
        <v>50.8095</v>
      </c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9"/>
      <c r="AJ68" s="9"/>
    </row>
    <row r="69" customFormat="false" ht="42" hidden="false" customHeight="true" outlineLevel="0" collapsed="false">
      <c r="A69" s="10" t="s">
        <v>217</v>
      </c>
      <c r="B69" s="48" t="s">
        <v>234</v>
      </c>
      <c r="C69" s="12" t="n">
        <v>3</v>
      </c>
      <c r="D69" s="12" t="s">
        <v>235</v>
      </c>
      <c r="E69" s="12" t="s">
        <v>21</v>
      </c>
      <c r="F69" s="12" t="n">
        <v>11.291</v>
      </c>
      <c r="G69" s="47" t="n">
        <f aca="false">(1.25*3)*F69</f>
        <v>42.34125</v>
      </c>
      <c r="H69" s="14"/>
      <c r="I69" s="14"/>
      <c r="J69" s="14"/>
      <c r="K69" s="14"/>
      <c r="L69" s="14"/>
      <c r="M69" s="14"/>
      <c r="N69" s="14"/>
      <c r="O69" s="14"/>
      <c r="P69" s="14"/>
      <c r="Q69" s="12" t="n">
        <v>3</v>
      </c>
      <c r="R69" s="12" t="s">
        <v>236</v>
      </c>
      <c r="S69" s="12" t="s">
        <v>21</v>
      </c>
      <c r="T69" s="12" t="n">
        <v>11.291</v>
      </c>
      <c r="U69" s="12" t="n">
        <f aca="false">(2.25*3)*T69</f>
        <v>76.21425</v>
      </c>
      <c r="V69" s="14"/>
      <c r="W69" s="14"/>
      <c r="X69" s="14"/>
      <c r="Y69" s="14"/>
      <c r="Z69" s="12" t="n">
        <v>2</v>
      </c>
      <c r="AA69" s="12" t="s">
        <v>237</v>
      </c>
      <c r="AB69" s="46" t="s">
        <v>21</v>
      </c>
      <c r="AC69" s="46" t="n">
        <v>11.291</v>
      </c>
      <c r="AD69" s="12" t="n">
        <f aca="false">(1.8*2)*AC69</f>
        <v>40.6476</v>
      </c>
      <c r="AE69" s="14"/>
      <c r="AF69" s="14"/>
      <c r="AG69" s="14"/>
      <c r="AH69" s="14"/>
      <c r="AI69" s="9"/>
      <c r="AJ69" s="9"/>
    </row>
    <row r="70" customFormat="false" ht="42.75" hidden="false" customHeight="true" outlineLevel="0" collapsed="false">
      <c r="A70" s="10" t="s">
        <v>217</v>
      </c>
      <c r="B70" s="48" t="s">
        <v>238</v>
      </c>
      <c r="C70" s="12" t="s">
        <v>63</v>
      </c>
      <c r="D70" s="16" t="s">
        <v>239</v>
      </c>
      <c r="E70" s="16" t="s">
        <v>65</v>
      </c>
      <c r="F70" s="12" t="n">
        <v>12.5766</v>
      </c>
      <c r="G70" s="26" t="n">
        <f aca="false">(28*2)*F70</f>
        <v>704.2896</v>
      </c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9"/>
      <c r="AJ70" s="9"/>
    </row>
    <row r="71" customFormat="false" ht="35.25" hidden="false" customHeight="true" outlineLevel="0" collapsed="false">
      <c r="A71" s="10" t="s">
        <v>217</v>
      </c>
      <c r="B71" s="48" t="s">
        <v>240</v>
      </c>
      <c r="C71" s="12" t="s">
        <v>67</v>
      </c>
      <c r="D71" s="16" t="s">
        <v>241</v>
      </c>
      <c r="E71" s="16" t="s">
        <v>58</v>
      </c>
      <c r="F71" s="12" t="n">
        <v>11.72</v>
      </c>
      <c r="G71" s="13" t="n">
        <f aca="false">(21*1)*F71</f>
        <v>246.12</v>
      </c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9"/>
      <c r="AJ71" s="9"/>
    </row>
    <row r="72" customFormat="false" ht="27.75" hidden="false" customHeight="true" outlineLevel="0" collapsed="false">
      <c r="A72" s="10" t="s">
        <v>242</v>
      </c>
      <c r="B72" s="49" t="s">
        <v>243</v>
      </c>
      <c r="C72" s="12" t="n">
        <v>2</v>
      </c>
      <c r="D72" s="12" t="s">
        <v>244</v>
      </c>
      <c r="E72" s="12" t="s">
        <v>21</v>
      </c>
      <c r="F72" s="12" t="n">
        <v>11.291</v>
      </c>
      <c r="G72" s="47" t="n">
        <f aca="false">(1.25*2)*F72</f>
        <v>28.2275</v>
      </c>
      <c r="H72" s="12" t="n">
        <v>2</v>
      </c>
      <c r="I72" s="12" t="s">
        <v>245</v>
      </c>
      <c r="J72" s="12" t="s">
        <v>21</v>
      </c>
      <c r="K72" s="12" t="n">
        <v>11.291</v>
      </c>
      <c r="L72" s="42" t="n">
        <f aca="false">(2.25*2)*K72</f>
        <v>50.8095</v>
      </c>
      <c r="M72" s="12" t="n">
        <v>1</v>
      </c>
      <c r="N72" s="12" t="s">
        <v>246</v>
      </c>
      <c r="O72" s="12" t="n">
        <v>20</v>
      </c>
      <c r="P72" s="2" t="n">
        <f aca="false">(20*2.25)</f>
        <v>45</v>
      </c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9"/>
      <c r="AJ72" s="9"/>
    </row>
    <row r="73" customFormat="false" ht="14.4" hidden="false" customHeight="false" outlineLevel="0" collapsed="false">
      <c r="A73" s="10" t="s">
        <v>242</v>
      </c>
      <c r="B73" s="49" t="s">
        <v>247</v>
      </c>
      <c r="C73" s="12"/>
      <c r="D73" s="12"/>
      <c r="E73" s="12"/>
      <c r="F73" s="12"/>
      <c r="G73" s="47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9"/>
      <c r="AJ73" s="9"/>
    </row>
    <row r="74" customFormat="false" ht="55.2" hidden="false" customHeight="true" outlineLevel="0" collapsed="false">
      <c r="A74" s="10" t="s">
        <v>248</v>
      </c>
      <c r="B74" s="49" t="s">
        <v>249</v>
      </c>
      <c r="C74" s="12" t="n">
        <v>5</v>
      </c>
      <c r="D74" s="12" t="s">
        <v>250</v>
      </c>
      <c r="E74" s="12" t="s">
        <v>21</v>
      </c>
      <c r="F74" s="12" t="n">
        <v>11.291</v>
      </c>
      <c r="G74" s="47" t="n">
        <f aca="false">(1.25*5)*F74</f>
        <v>70.56875</v>
      </c>
      <c r="H74" s="12" t="n">
        <v>2</v>
      </c>
      <c r="I74" s="12" t="s">
        <v>251</v>
      </c>
      <c r="J74" s="12" t="s">
        <v>21</v>
      </c>
      <c r="K74" s="12" t="n">
        <v>11.291</v>
      </c>
      <c r="L74" s="42" t="n">
        <f aca="false">(2.25*2)*K74</f>
        <v>50.8095</v>
      </c>
      <c r="M74" s="14"/>
      <c r="N74" s="14"/>
      <c r="O74" s="14"/>
      <c r="P74" s="14"/>
      <c r="Q74" s="12" t="n">
        <v>2</v>
      </c>
      <c r="R74" s="12" t="s">
        <v>251</v>
      </c>
      <c r="S74" s="12" t="s">
        <v>21</v>
      </c>
      <c r="T74" s="12" t="n">
        <v>11.291</v>
      </c>
      <c r="U74" s="42" t="n">
        <f aca="false">(2.25*2)*T74</f>
        <v>50.8095</v>
      </c>
      <c r="V74" s="14"/>
      <c r="W74" s="14"/>
      <c r="X74" s="14"/>
      <c r="Y74" s="14"/>
      <c r="Z74" s="12" t="n">
        <v>3</v>
      </c>
      <c r="AA74" s="12" t="s">
        <v>252</v>
      </c>
      <c r="AB74" s="12" t="s">
        <v>21</v>
      </c>
      <c r="AC74" s="12" t="n">
        <v>11.291</v>
      </c>
      <c r="AD74" s="12" t="n">
        <f aca="false">(1.8*3)*AC74</f>
        <v>60.9714</v>
      </c>
      <c r="AE74" s="12" t="n">
        <v>1</v>
      </c>
      <c r="AF74" s="16" t="s">
        <v>253</v>
      </c>
      <c r="AG74" s="12" t="n">
        <v>20</v>
      </c>
      <c r="AH74" s="44" t="n">
        <f aca="false">1.75*AG74</f>
        <v>35</v>
      </c>
      <c r="AI74" s="9"/>
      <c r="AJ74" s="9"/>
    </row>
    <row r="75" customFormat="false" ht="14.4" hidden="false" customHeight="false" outlineLevel="0" collapsed="false">
      <c r="A75" s="10" t="s">
        <v>242</v>
      </c>
      <c r="B75" s="49" t="s">
        <v>254</v>
      </c>
      <c r="C75" s="12"/>
      <c r="D75" s="12"/>
      <c r="E75" s="12"/>
      <c r="F75" s="12"/>
      <c r="G75" s="47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2"/>
      <c r="AA75" s="26"/>
      <c r="AB75" s="12"/>
      <c r="AC75" s="12"/>
      <c r="AD75" s="12"/>
      <c r="AE75" s="12"/>
      <c r="AF75" s="26"/>
      <c r="AG75" s="12"/>
      <c r="AH75" s="44"/>
      <c r="AI75" s="9"/>
      <c r="AJ75" s="9"/>
    </row>
    <row r="76" customFormat="false" ht="28.8" hidden="false" customHeight="false" outlineLevel="0" collapsed="false">
      <c r="A76" s="10" t="s">
        <v>242</v>
      </c>
      <c r="B76" s="49" t="s">
        <v>255</v>
      </c>
      <c r="C76" s="12" t="n">
        <v>2</v>
      </c>
      <c r="D76" s="12" t="s">
        <v>256</v>
      </c>
      <c r="E76" s="12" t="s">
        <v>21</v>
      </c>
      <c r="F76" s="12" t="n">
        <v>11.291</v>
      </c>
      <c r="G76" s="47" t="n">
        <f aca="false">(1.25*2)*F76</f>
        <v>28.2275</v>
      </c>
      <c r="H76" s="14"/>
      <c r="I76" s="14"/>
      <c r="J76" s="14"/>
      <c r="K76" s="14"/>
      <c r="L76" s="14"/>
      <c r="M76" s="14"/>
      <c r="N76" s="14"/>
      <c r="O76" s="14"/>
      <c r="P76" s="14"/>
      <c r="Q76" s="12" t="n">
        <v>2</v>
      </c>
      <c r="R76" s="12" t="s">
        <v>257</v>
      </c>
      <c r="S76" s="12" t="s">
        <v>21</v>
      </c>
      <c r="T76" s="12" t="n">
        <v>11.291</v>
      </c>
      <c r="U76" s="42" t="n">
        <f aca="false">(2.25*2)*T76</f>
        <v>50.8095</v>
      </c>
      <c r="V76" s="14"/>
      <c r="W76" s="14"/>
      <c r="X76" s="14"/>
      <c r="Y76" s="14"/>
      <c r="Z76" s="12" t="n">
        <v>2</v>
      </c>
      <c r="AA76" s="12" t="s">
        <v>256</v>
      </c>
      <c r="AB76" s="46" t="s">
        <v>21</v>
      </c>
      <c r="AC76" s="46" t="n">
        <v>11.291</v>
      </c>
      <c r="AD76" s="12" t="n">
        <f aca="false">(1.8*2)*AC76</f>
        <v>40.6476</v>
      </c>
      <c r="AE76" s="14"/>
      <c r="AF76" s="14"/>
      <c r="AG76" s="14"/>
      <c r="AH76" s="14"/>
      <c r="AI76" s="9"/>
      <c r="AJ76" s="9"/>
    </row>
    <row r="77" customFormat="false" ht="41.4" hidden="false" customHeight="true" outlineLevel="0" collapsed="false">
      <c r="A77" s="10" t="s">
        <v>242</v>
      </c>
      <c r="B77" s="49" t="s">
        <v>258</v>
      </c>
      <c r="C77" s="12" t="n">
        <v>2</v>
      </c>
      <c r="D77" s="12" t="s">
        <v>259</v>
      </c>
      <c r="E77" s="12" t="s">
        <v>21</v>
      </c>
      <c r="F77" s="12" t="n">
        <v>11.291</v>
      </c>
      <c r="G77" s="47" t="n">
        <f aca="false">(1.25*2)*F77</f>
        <v>28.2275</v>
      </c>
      <c r="H77" s="12" t="n">
        <v>2</v>
      </c>
      <c r="I77" s="12" t="s">
        <v>260</v>
      </c>
      <c r="J77" s="12" t="s">
        <v>21</v>
      </c>
      <c r="K77" s="12" t="n">
        <v>11.291</v>
      </c>
      <c r="L77" s="42" t="n">
        <f aca="false">(2.25*2)*K77</f>
        <v>50.8095</v>
      </c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2" t="n">
        <v>2</v>
      </c>
      <c r="AA77" s="16" t="s">
        <v>261</v>
      </c>
      <c r="AB77" s="12" t="s">
        <v>21</v>
      </c>
      <c r="AC77" s="12" t="n">
        <v>11.291</v>
      </c>
      <c r="AD77" s="12" t="n">
        <f aca="false">(1.8*2)*AC77</f>
        <v>40.6476</v>
      </c>
      <c r="AE77" s="14"/>
      <c r="AF77" s="18" t="n">
        <f aca="false">AF77</f>
        <v>0</v>
      </c>
      <c r="AG77" s="14"/>
      <c r="AH77" s="14"/>
      <c r="AI77" s="9"/>
      <c r="AJ77" s="9"/>
    </row>
    <row r="78" customFormat="false" ht="14.4" hidden="false" customHeight="false" outlineLevel="0" collapsed="false">
      <c r="A78" s="10" t="s">
        <v>242</v>
      </c>
      <c r="B78" s="49" t="s">
        <v>262</v>
      </c>
      <c r="C78" s="12"/>
      <c r="D78" s="12"/>
      <c r="E78" s="12"/>
      <c r="F78" s="12"/>
      <c r="G78" s="47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2"/>
      <c r="AA78" s="26"/>
      <c r="AB78" s="12"/>
      <c r="AC78" s="12"/>
      <c r="AD78" s="12"/>
      <c r="AE78" s="14"/>
      <c r="AF78" s="39"/>
      <c r="AG78" s="14"/>
      <c r="AH78" s="14"/>
      <c r="AI78" s="9"/>
      <c r="AJ78" s="9"/>
    </row>
    <row r="79" customFormat="false" ht="55.2" hidden="false" customHeight="false" outlineLevel="0" collapsed="false">
      <c r="A79" s="10" t="s">
        <v>242</v>
      </c>
      <c r="B79" s="49" t="s">
        <v>263</v>
      </c>
      <c r="C79" s="12" t="n">
        <v>3</v>
      </c>
      <c r="D79" s="12" t="s">
        <v>264</v>
      </c>
      <c r="E79" s="12" t="s">
        <v>21</v>
      </c>
      <c r="F79" s="12" t="n">
        <v>11.291</v>
      </c>
      <c r="G79" s="47" t="n">
        <f aca="false">(1.25*3)*F79</f>
        <v>42.34125</v>
      </c>
      <c r="H79" s="12" t="n">
        <v>3</v>
      </c>
      <c r="I79" s="12" t="s">
        <v>265</v>
      </c>
      <c r="J79" s="12" t="s">
        <v>21</v>
      </c>
      <c r="K79" s="12" t="n">
        <v>11.291</v>
      </c>
      <c r="L79" s="42" t="n">
        <f aca="false">(2.25*3)*K79</f>
        <v>76.21425</v>
      </c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2" t="n">
        <v>2</v>
      </c>
      <c r="AA79" s="12" t="s">
        <v>266</v>
      </c>
      <c r="AB79" s="46" t="s">
        <v>21</v>
      </c>
      <c r="AC79" s="46" t="n">
        <v>11.291</v>
      </c>
      <c r="AD79" s="12" t="n">
        <f aca="false">(1.8*2)*AC79</f>
        <v>40.6476</v>
      </c>
      <c r="AE79" s="14"/>
      <c r="AF79" s="14"/>
      <c r="AG79" s="14"/>
      <c r="AH79" s="14"/>
      <c r="AI79" s="9"/>
      <c r="AJ79" s="9"/>
    </row>
    <row r="80" customFormat="false" ht="28.8" hidden="false" customHeight="false" outlineLevel="0" collapsed="false">
      <c r="A80" s="10" t="s">
        <v>248</v>
      </c>
      <c r="B80" s="49" t="s">
        <v>267</v>
      </c>
      <c r="C80" s="12" t="n">
        <v>2</v>
      </c>
      <c r="D80" s="12" t="s">
        <v>268</v>
      </c>
      <c r="E80" s="12" t="s">
        <v>21</v>
      </c>
      <c r="F80" s="12" t="n">
        <v>11.291</v>
      </c>
      <c r="G80" s="47" t="n">
        <f aca="false">(1.25*2)*F80</f>
        <v>28.2275</v>
      </c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2" t="n">
        <v>2</v>
      </c>
      <c r="AA80" s="12" t="s">
        <v>269</v>
      </c>
      <c r="AB80" s="46" t="s">
        <v>21</v>
      </c>
      <c r="AC80" s="46" t="n">
        <v>11.291</v>
      </c>
      <c r="AD80" s="12" t="n">
        <f aca="false">(1.8*2)*AC80</f>
        <v>40.6476</v>
      </c>
      <c r="AE80" s="14"/>
      <c r="AF80" s="14"/>
      <c r="AG80" s="14"/>
      <c r="AH80" s="14"/>
      <c r="AI80" s="9"/>
      <c r="AJ80" s="9"/>
    </row>
    <row r="81" customFormat="false" ht="41.4" hidden="false" customHeight="true" outlineLevel="0" collapsed="false">
      <c r="A81" s="10" t="s">
        <v>242</v>
      </c>
      <c r="B81" s="49" t="s">
        <v>270</v>
      </c>
      <c r="C81" s="12" t="n">
        <v>2</v>
      </c>
      <c r="D81" s="12" t="s">
        <v>271</v>
      </c>
      <c r="E81" s="12" t="s">
        <v>21</v>
      </c>
      <c r="F81" s="12" t="n">
        <v>11.291</v>
      </c>
      <c r="G81" s="47" t="n">
        <f aca="false">(1.25*2)*F81</f>
        <v>28.2275</v>
      </c>
      <c r="H81" s="14"/>
      <c r="I81" s="14"/>
      <c r="J81" s="14"/>
      <c r="K81" s="14"/>
      <c r="L81" s="14"/>
      <c r="M81" s="14"/>
      <c r="N81" s="14"/>
      <c r="O81" s="14"/>
      <c r="P81" s="14"/>
      <c r="Q81" s="12" t="n">
        <v>3</v>
      </c>
      <c r="R81" s="12" t="s">
        <v>272</v>
      </c>
      <c r="S81" s="12" t="s">
        <v>21</v>
      </c>
      <c r="T81" s="12" t="n">
        <v>11.291</v>
      </c>
      <c r="U81" s="42" t="n">
        <f aca="false">(2.25*3)*T81</f>
        <v>76.21425</v>
      </c>
      <c r="V81" s="14"/>
      <c r="W81" s="14"/>
      <c r="X81" s="14"/>
      <c r="Y81" s="14"/>
      <c r="Z81" s="12" t="n">
        <v>2</v>
      </c>
      <c r="AA81" s="16" t="s">
        <v>273</v>
      </c>
      <c r="AB81" s="12" t="s">
        <v>21</v>
      </c>
      <c r="AC81" s="12" t="n">
        <v>11.291</v>
      </c>
      <c r="AD81" s="12" t="n">
        <f aca="false">(1.8*2)*AC81</f>
        <v>40.6476</v>
      </c>
      <c r="AE81" s="14"/>
      <c r="AF81" s="14"/>
      <c r="AG81" s="14"/>
      <c r="AH81" s="14"/>
      <c r="AI81" s="9"/>
      <c r="AJ81" s="9"/>
    </row>
    <row r="82" customFormat="false" ht="14.4" hidden="false" customHeight="false" outlineLevel="0" collapsed="false">
      <c r="A82" s="10" t="s">
        <v>242</v>
      </c>
      <c r="B82" s="49" t="s">
        <v>274</v>
      </c>
      <c r="C82" s="12"/>
      <c r="D82" s="12"/>
      <c r="E82" s="12"/>
      <c r="F82" s="12"/>
      <c r="G82" s="47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2"/>
      <c r="AA82" s="26"/>
      <c r="AB82" s="12"/>
      <c r="AC82" s="12"/>
      <c r="AD82" s="12"/>
      <c r="AE82" s="14"/>
      <c r="AF82" s="14"/>
      <c r="AG82" s="14"/>
      <c r="AH82" s="14"/>
      <c r="AI82" s="9"/>
      <c r="AJ82" s="9"/>
    </row>
    <row r="83" customFormat="false" ht="46.5" hidden="false" customHeight="true" outlineLevel="0" collapsed="false">
      <c r="A83" s="10" t="s">
        <v>242</v>
      </c>
      <c r="B83" s="49" t="s">
        <v>238</v>
      </c>
      <c r="C83" s="12" t="s">
        <v>63</v>
      </c>
      <c r="D83" s="16" t="s">
        <v>275</v>
      </c>
      <c r="E83" s="16" t="s">
        <v>65</v>
      </c>
      <c r="F83" s="12" t="n">
        <v>12.5766</v>
      </c>
      <c r="G83" s="26" t="n">
        <f aca="false">(28*2)*F83</f>
        <v>704.2896</v>
      </c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9"/>
      <c r="AJ83" s="9"/>
    </row>
    <row r="84" customFormat="false" ht="44.25" hidden="false" customHeight="true" outlineLevel="0" collapsed="false">
      <c r="A84" s="10" t="s">
        <v>248</v>
      </c>
      <c r="B84" s="49" t="s">
        <v>276</v>
      </c>
      <c r="C84" s="12" t="s">
        <v>67</v>
      </c>
      <c r="D84" s="16" t="s">
        <v>277</v>
      </c>
      <c r="E84" s="16" t="s">
        <v>58</v>
      </c>
      <c r="F84" s="12" t="n">
        <v>11.72</v>
      </c>
      <c r="G84" s="13" t="n">
        <f aca="false">(21*1)*F84</f>
        <v>246.12</v>
      </c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9"/>
      <c r="AJ84" s="9"/>
    </row>
    <row r="85" customFormat="false" ht="41.4" hidden="false" customHeight="true" outlineLevel="0" collapsed="false">
      <c r="A85" s="10" t="s">
        <v>278</v>
      </c>
      <c r="B85" s="50" t="s">
        <v>279</v>
      </c>
      <c r="C85" s="12" t="n">
        <v>3</v>
      </c>
      <c r="D85" s="12" t="s">
        <v>280</v>
      </c>
      <c r="E85" s="12" t="s">
        <v>21</v>
      </c>
      <c r="F85" s="12" t="n">
        <v>11.291</v>
      </c>
      <c r="G85" s="12" t="n">
        <f aca="false">(1.25*3)*F85</f>
        <v>42.34125</v>
      </c>
      <c r="H85" s="12" t="n">
        <v>2</v>
      </c>
      <c r="I85" s="16" t="s">
        <v>281</v>
      </c>
      <c r="J85" s="12" t="s">
        <v>21</v>
      </c>
      <c r="K85" s="12" t="n">
        <v>11.291</v>
      </c>
      <c r="L85" s="13" t="n">
        <f aca="false">(2.25*2)*K85</f>
        <v>50.8095</v>
      </c>
      <c r="M85" s="14"/>
      <c r="N85" s="14"/>
      <c r="O85" s="14"/>
      <c r="P85" s="14"/>
      <c r="Q85" s="12" t="n">
        <v>2</v>
      </c>
      <c r="R85" s="16" t="s">
        <v>281</v>
      </c>
      <c r="S85" s="12" t="s">
        <v>21</v>
      </c>
      <c r="T85" s="12" t="n">
        <v>11.291</v>
      </c>
      <c r="U85" s="13" t="n">
        <f aca="false">(2.25*2)*T85</f>
        <v>50.8095</v>
      </c>
      <c r="V85" s="14"/>
      <c r="W85" s="14"/>
      <c r="X85" s="14"/>
      <c r="Y85" s="14"/>
      <c r="Z85" s="12" t="n">
        <v>2</v>
      </c>
      <c r="AA85" s="16" t="s">
        <v>281</v>
      </c>
      <c r="AB85" s="12" t="s">
        <v>21</v>
      </c>
      <c r="AC85" s="12" t="n">
        <v>11.291</v>
      </c>
      <c r="AD85" s="12" t="n">
        <f aca="false">(1.8*2)*AC85</f>
        <v>40.6476</v>
      </c>
      <c r="AE85" s="14"/>
      <c r="AF85" s="18"/>
      <c r="AG85" s="14"/>
      <c r="AH85" s="14"/>
      <c r="AI85" s="9"/>
      <c r="AJ85" s="9"/>
    </row>
    <row r="86" customFormat="false" ht="14.4" hidden="false" customHeight="false" outlineLevel="0" collapsed="false">
      <c r="A86" s="10" t="s">
        <v>278</v>
      </c>
      <c r="B86" s="50" t="s">
        <v>282</v>
      </c>
      <c r="C86" s="12"/>
      <c r="D86" s="12"/>
      <c r="E86" s="12"/>
      <c r="F86" s="12"/>
      <c r="G86" s="12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2"/>
      <c r="AA86" s="26"/>
      <c r="AB86" s="12"/>
      <c r="AC86" s="12"/>
      <c r="AD86" s="12"/>
      <c r="AE86" s="14"/>
      <c r="AF86" s="39"/>
      <c r="AG86" s="14"/>
      <c r="AH86" s="14"/>
      <c r="AI86" s="9"/>
      <c r="AJ86" s="9"/>
    </row>
    <row r="87" customFormat="false" ht="28.8" hidden="false" customHeight="true" outlineLevel="0" collapsed="false">
      <c r="A87" s="10" t="s">
        <v>278</v>
      </c>
      <c r="B87" s="50" t="s">
        <v>283</v>
      </c>
      <c r="C87" s="12" t="n">
        <v>3</v>
      </c>
      <c r="D87" s="16"/>
      <c r="E87" s="12" t="s">
        <v>21</v>
      </c>
      <c r="F87" s="12" t="n">
        <v>11.291</v>
      </c>
      <c r="G87" s="12" t="n">
        <f aca="false">(1.25*3)*F87</f>
        <v>42.34125</v>
      </c>
      <c r="H87" s="12" t="n">
        <v>2</v>
      </c>
      <c r="I87" s="12" t="s">
        <v>284</v>
      </c>
      <c r="J87" s="12" t="s">
        <v>21</v>
      </c>
      <c r="K87" s="12" t="n">
        <v>11.291</v>
      </c>
      <c r="L87" s="13" t="n">
        <f aca="false">(2.25*2)*K87</f>
        <v>50.8095</v>
      </c>
      <c r="M87" s="14"/>
      <c r="N87" s="14"/>
      <c r="O87" s="14"/>
      <c r="P87" s="14"/>
      <c r="Q87" s="12" t="n">
        <v>2</v>
      </c>
      <c r="R87" s="12" t="s">
        <v>285</v>
      </c>
      <c r="S87" s="12" t="s">
        <v>21</v>
      </c>
      <c r="T87" s="12" t="n">
        <v>11.291</v>
      </c>
      <c r="U87" s="13" t="n">
        <f aca="false">(2.25*2)*T87</f>
        <v>50.8095</v>
      </c>
      <c r="V87" s="14"/>
      <c r="W87" s="14"/>
      <c r="X87" s="14"/>
      <c r="Y87" s="14"/>
      <c r="Z87" s="12" t="n">
        <v>3</v>
      </c>
      <c r="AA87" s="26" t="s">
        <v>286</v>
      </c>
      <c r="AB87" s="12" t="s">
        <v>21</v>
      </c>
      <c r="AC87" s="12" t="n">
        <v>11.291</v>
      </c>
      <c r="AD87" s="12" t="n">
        <f aca="false">(1.8*3)*AC87</f>
        <v>60.9714</v>
      </c>
      <c r="AE87" s="17" t="n">
        <v>1</v>
      </c>
      <c r="AF87" s="17" t="s">
        <v>287</v>
      </c>
      <c r="AG87" s="17" t="n">
        <v>20</v>
      </c>
      <c r="AH87" s="19" t="n">
        <f aca="false">1.75*AG87</f>
        <v>35</v>
      </c>
      <c r="AI87" s="9"/>
      <c r="AJ87" s="9"/>
    </row>
    <row r="88" customFormat="false" ht="27.6" hidden="false" customHeight="false" outlineLevel="0" collapsed="false">
      <c r="A88" s="10" t="s">
        <v>278</v>
      </c>
      <c r="B88" s="50" t="s">
        <v>288</v>
      </c>
      <c r="C88" s="12"/>
      <c r="D88" s="26" t="s">
        <v>286</v>
      </c>
      <c r="E88" s="12"/>
      <c r="F88" s="12"/>
      <c r="G88" s="12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2"/>
      <c r="AA88" s="26"/>
      <c r="AB88" s="12"/>
      <c r="AC88" s="12"/>
      <c r="AD88" s="12"/>
      <c r="AE88" s="14"/>
      <c r="AF88" s="14"/>
      <c r="AG88" s="14"/>
      <c r="AH88" s="14"/>
      <c r="AI88" s="9"/>
      <c r="AJ88" s="9"/>
    </row>
    <row r="89" customFormat="false" ht="25.5" hidden="false" customHeight="true" outlineLevel="0" collapsed="false">
      <c r="A89" s="10" t="s">
        <v>278</v>
      </c>
      <c r="B89" s="50" t="s">
        <v>289</v>
      </c>
      <c r="C89" s="12" t="n">
        <v>2</v>
      </c>
      <c r="D89" s="16" t="s">
        <v>290</v>
      </c>
      <c r="E89" s="16" t="s">
        <v>21</v>
      </c>
      <c r="F89" s="16" t="n">
        <v>11.291</v>
      </c>
      <c r="G89" s="16" t="n">
        <f aca="false">(1.25*2)*F89</f>
        <v>28.2275</v>
      </c>
      <c r="H89" s="12" t="n">
        <v>2</v>
      </c>
      <c r="I89" s="12" t="s">
        <v>291</v>
      </c>
      <c r="J89" s="12" t="s">
        <v>21</v>
      </c>
      <c r="K89" s="12" t="n">
        <v>11.291</v>
      </c>
      <c r="L89" s="13" t="n">
        <f aca="false">(2.25*2)*K89</f>
        <v>50.8095</v>
      </c>
      <c r="M89" s="14"/>
      <c r="N89" s="14"/>
      <c r="O89" s="14"/>
      <c r="P89" s="14"/>
      <c r="Q89" s="12" t="n">
        <v>2</v>
      </c>
      <c r="R89" s="12" t="s">
        <v>292</v>
      </c>
      <c r="S89" s="12" t="s">
        <v>21</v>
      </c>
      <c r="T89" s="12" t="n">
        <v>11.291</v>
      </c>
      <c r="U89" s="13" t="n">
        <f aca="false">(2.25*2)*T89</f>
        <v>50.8095</v>
      </c>
      <c r="V89" s="14"/>
      <c r="W89" s="14"/>
      <c r="X89" s="14"/>
      <c r="Y89" s="14"/>
      <c r="Z89" s="12" t="n">
        <v>2</v>
      </c>
      <c r="AA89" s="16" t="s">
        <v>293</v>
      </c>
      <c r="AB89" s="16" t="s">
        <v>21</v>
      </c>
      <c r="AC89" s="16" t="n">
        <v>11.291</v>
      </c>
      <c r="AD89" s="16" t="n">
        <f aca="false">(1.8*2)*AC89</f>
        <v>40.6476</v>
      </c>
      <c r="AE89" s="14"/>
      <c r="AF89" s="14"/>
      <c r="AG89" s="14"/>
      <c r="AH89" s="14"/>
      <c r="AI89" s="9"/>
      <c r="AJ89" s="9"/>
    </row>
    <row r="90" customFormat="false" ht="27.6" hidden="false" customHeight="false" outlineLevel="0" collapsed="false">
      <c r="A90" s="10" t="s">
        <v>278</v>
      </c>
      <c r="B90" s="50" t="s">
        <v>294</v>
      </c>
      <c r="C90" s="12" t="n">
        <v>2</v>
      </c>
      <c r="D90" s="16" t="s">
        <v>295</v>
      </c>
      <c r="E90" s="16" t="s">
        <v>21</v>
      </c>
      <c r="F90" s="16" t="n">
        <v>11.291</v>
      </c>
      <c r="G90" s="16" t="n">
        <f aca="false">(1.25*2)*F90</f>
        <v>28.2275</v>
      </c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2" t="n">
        <v>2</v>
      </c>
      <c r="AA90" s="16" t="s">
        <v>296</v>
      </c>
      <c r="AB90" s="16" t="s">
        <v>21</v>
      </c>
      <c r="AC90" s="16" t="n">
        <v>11.291</v>
      </c>
      <c r="AD90" s="16" t="n">
        <f aca="false">(1.8*2)*AC90</f>
        <v>40.6476</v>
      </c>
      <c r="AE90" s="14"/>
      <c r="AF90" s="14"/>
      <c r="AG90" s="14"/>
      <c r="AH90" s="14"/>
      <c r="AI90" s="9"/>
      <c r="AJ90" s="9"/>
    </row>
    <row r="91" customFormat="false" ht="27.6" hidden="false" customHeight="false" outlineLevel="0" collapsed="false">
      <c r="A91" s="10" t="s">
        <v>278</v>
      </c>
      <c r="B91" s="50" t="s">
        <v>297</v>
      </c>
      <c r="C91" s="12" t="n">
        <v>2</v>
      </c>
      <c r="D91" s="16" t="s">
        <v>298</v>
      </c>
      <c r="E91" s="16" t="s">
        <v>21</v>
      </c>
      <c r="F91" s="16" t="n">
        <v>11.291</v>
      </c>
      <c r="G91" s="16" t="n">
        <f aca="false">(1.25*2)*F91</f>
        <v>28.2275</v>
      </c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2" t="n">
        <v>2</v>
      </c>
      <c r="AA91" s="16" t="s">
        <v>298</v>
      </c>
      <c r="AB91" s="16" t="s">
        <v>21</v>
      </c>
      <c r="AC91" s="16" t="n">
        <v>11.291</v>
      </c>
      <c r="AD91" s="16" t="n">
        <f aca="false">(1.8*2)*AC91</f>
        <v>40.6476</v>
      </c>
      <c r="AE91" s="14"/>
      <c r="AF91" s="14"/>
      <c r="AG91" s="14"/>
      <c r="AH91" s="14"/>
      <c r="AI91" s="9"/>
      <c r="AJ91" s="9"/>
    </row>
    <row r="92" customFormat="false" ht="41.4" hidden="false" customHeight="false" outlineLevel="0" collapsed="false">
      <c r="A92" s="10" t="s">
        <v>278</v>
      </c>
      <c r="B92" s="50" t="s">
        <v>299</v>
      </c>
      <c r="C92" s="12" t="n">
        <v>2</v>
      </c>
      <c r="D92" s="16" t="s">
        <v>300</v>
      </c>
      <c r="E92" s="16" t="s">
        <v>21</v>
      </c>
      <c r="F92" s="16" t="n">
        <v>11.291</v>
      </c>
      <c r="G92" s="16" t="n">
        <f aca="false">(1.25*2)*F92</f>
        <v>28.2275</v>
      </c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2" t="n">
        <v>2</v>
      </c>
      <c r="AA92" s="16" t="s">
        <v>301</v>
      </c>
      <c r="AB92" s="16" t="s">
        <v>21</v>
      </c>
      <c r="AC92" s="16" t="n">
        <v>11.291</v>
      </c>
      <c r="AD92" s="16" t="n">
        <f aca="false">(1.8*2)*AC92</f>
        <v>40.6476</v>
      </c>
      <c r="AE92" s="14"/>
      <c r="AF92" s="14"/>
      <c r="AG92" s="14"/>
      <c r="AH92" s="14"/>
      <c r="AI92" s="9"/>
      <c r="AJ92" s="9"/>
    </row>
    <row r="93" customFormat="false" ht="41.4" hidden="false" customHeight="false" outlineLevel="0" collapsed="false">
      <c r="A93" s="10" t="s">
        <v>302</v>
      </c>
      <c r="B93" s="50" t="s">
        <v>303</v>
      </c>
      <c r="C93" s="12" t="n">
        <v>4</v>
      </c>
      <c r="D93" s="16" t="s">
        <v>304</v>
      </c>
      <c r="E93" s="16" t="s">
        <v>21</v>
      </c>
      <c r="F93" s="16" t="n">
        <v>11.291</v>
      </c>
      <c r="G93" s="16" t="n">
        <f aca="false">(1.25*4)*F93</f>
        <v>56.455</v>
      </c>
      <c r="H93" s="12" t="n">
        <v>2</v>
      </c>
      <c r="I93" s="12" t="s">
        <v>305</v>
      </c>
      <c r="J93" s="12" t="s">
        <v>21</v>
      </c>
      <c r="K93" s="12" t="n">
        <v>11.291</v>
      </c>
      <c r="L93" s="13" t="n">
        <f aca="false">(2.25*2)*K93</f>
        <v>50.8095</v>
      </c>
      <c r="M93" s="14"/>
      <c r="N93" s="14"/>
      <c r="O93" s="14"/>
      <c r="P93" s="14"/>
      <c r="Q93" s="12" t="n">
        <v>2</v>
      </c>
      <c r="R93" s="12" t="s">
        <v>305</v>
      </c>
      <c r="S93" s="12" t="s">
        <v>21</v>
      </c>
      <c r="T93" s="12" t="n">
        <v>11.291</v>
      </c>
      <c r="U93" s="13" t="n">
        <f aca="false">(2.25*2)*T93</f>
        <v>50.8095</v>
      </c>
      <c r="V93" s="14"/>
      <c r="W93" s="14"/>
      <c r="X93" s="14"/>
      <c r="Y93" s="14"/>
      <c r="Z93" s="12" t="n">
        <v>3</v>
      </c>
      <c r="AA93" s="12" t="s">
        <v>306</v>
      </c>
      <c r="AB93" s="12" t="s">
        <v>21</v>
      </c>
      <c r="AC93" s="12" t="n">
        <v>11.291</v>
      </c>
      <c r="AD93" s="12" t="n">
        <f aca="false">(1.8*3)*AC93</f>
        <v>60.9714</v>
      </c>
      <c r="AE93" s="14"/>
      <c r="AF93" s="14"/>
      <c r="AG93" s="14"/>
      <c r="AH93" s="14"/>
      <c r="AI93" s="9"/>
      <c r="AJ93" s="9"/>
    </row>
    <row r="94" customFormat="false" ht="45.75" hidden="false" customHeight="true" outlineLevel="0" collapsed="false">
      <c r="A94" s="10" t="s">
        <v>302</v>
      </c>
      <c r="B94" s="50" t="s">
        <v>307</v>
      </c>
      <c r="C94" s="12" t="n">
        <v>3</v>
      </c>
      <c r="D94" s="16" t="s">
        <v>308</v>
      </c>
      <c r="E94" s="16" t="s">
        <v>21</v>
      </c>
      <c r="F94" s="16" t="n">
        <v>11.291</v>
      </c>
      <c r="G94" s="16" t="n">
        <f aca="false">(1.25*3)*F94</f>
        <v>42.34125</v>
      </c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2" t="n">
        <v>3</v>
      </c>
      <c r="AA94" s="16" t="s">
        <v>308</v>
      </c>
      <c r="AB94" s="12" t="s">
        <v>21</v>
      </c>
      <c r="AC94" s="12" t="n">
        <v>11.291</v>
      </c>
      <c r="AD94" s="12" t="n">
        <f aca="false">(1.8*3)*AC94</f>
        <v>60.9714</v>
      </c>
      <c r="AE94" s="17" t="n">
        <v>1</v>
      </c>
      <c r="AF94" s="17"/>
      <c r="AG94" s="17" t="n">
        <v>20</v>
      </c>
      <c r="AH94" s="19" t="n">
        <f aca="false">1.75*AG94</f>
        <v>35</v>
      </c>
      <c r="AI94" s="9"/>
      <c r="AJ94" s="9"/>
    </row>
    <row r="95" customFormat="false" ht="31.5" hidden="false" customHeight="true" outlineLevel="0" collapsed="false">
      <c r="A95" s="10" t="s">
        <v>278</v>
      </c>
      <c r="B95" s="50" t="s">
        <v>309</v>
      </c>
      <c r="C95" s="12" t="n">
        <v>2</v>
      </c>
      <c r="D95" s="16" t="s">
        <v>310</v>
      </c>
      <c r="E95" s="16" t="s">
        <v>21</v>
      </c>
      <c r="F95" s="16" t="n">
        <v>11.291</v>
      </c>
      <c r="G95" s="16" t="n">
        <f aca="false">(1.25*2)*F95</f>
        <v>28.2275</v>
      </c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2" t="n">
        <v>2</v>
      </c>
      <c r="AA95" s="16" t="s">
        <v>310</v>
      </c>
      <c r="AB95" s="16" t="s">
        <v>21</v>
      </c>
      <c r="AC95" s="16" t="n">
        <v>11.291</v>
      </c>
      <c r="AD95" s="16" t="n">
        <f aca="false">(1.8*2)*AC95</f>
        <v>40.6476</v>
      </c>
      <c r="AE95" s="14"/>
      <c r="AF95" s="14"/>
      <c r="AG95" s="14"/>
      <c r="AH95" s="14"/>
      <c r="AI95" s="9"/>
      <c r="AJ95" s="9"/>
    </row>
    <row r="96" customFormat="false" ht="55.5" hidden="false" customHeight="true" outlineLevel="0" collapsed="false">
      <c r="A96" s="10" t="s">
        <v>278</v>
      </c>
      <c r="B96" s="50" t="s">
        <v>311</v>
      </c>
      <c r="C96" s="12" t="s">
        <v>63</v>
      </c>
      <c r="D96" s="12" t="s">
        <v>312</v>
      </c>
      <c r="E96" s="12" t="s">
        <v>65</v>
      </c>
      <c r="F96" s="12" t="n">
        <v>12.5766</v>
      </c>
      <c r="G96" s="13" t="n">
        <f aca="false">(28*3)*F96</f>
        <v>1056.4344</v>
      </c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14"/>
      <c r="AA96" s="14"/>
      <c r="AB96" s="14"/>
      <c r="AC96" s="14"/>
      <c r="AD96" s="14"/>
      <c r="AE96" s="39"/>
      <c r="AF96" s="39"/>
      <c r="AG96" s="39"/>
      <c r="AH96" s="39"/>
      <c r="AI96" s="9"/>
      <c r="AJ96" s="9"/>
    </row>
    <row r="97" customFormat="false" ht="46.5" hidden="false" customHeight="true" outlineLevel="0" collapsed="false">
      <c r="A97" s="10" t="s">
        <v>302</v>
      </c>
      <c r="B97" s="50" t="s">
        <v>146</v>
      </c>
      <c r="C97" s="12" t="s">
        <v>67</v>
      </c>
      <c r="D97" s="12" t="s">
        <v>313</v>
      </c>
      <c r="E97" s="12" t="s">
        <v>58</v>
      </c>
      <c r="F97" s="12" t="n">
        <v>11.72</v>
      </c>
      <c r="G97" s="13" t="n">
        <f aca="false">(21*2)*F97</f>
        <v>492.24</v>
      </c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14"/>
      <c r="AA97" s="14"/>
      <c r="AB97" s="14"/>
      <c r="AC97" s="14"/>
      <c r="AD97" s="14"/>
      <c r="AE97" s="39"/>
      <c r="AF97" s="39"/>
      <c r="AG97" s="39"/>
      <c r="AH97" s="39"/>
      <c r="AI97" s="9"/>
      <c r="AJ97" s="9"/>
    </row>
    <row r="98" customFormat="false" ht="48.75" hidden="false" customHeight="true" outlineLevel="0" collapsed="false">
      <c r="A98" s="10" t="s">
        <v>314</v>
      </c>
      <c r="B98" s="51" t="s">
        <v>315</v>
      </c>
      <c r="C98" s="12" t="n">
        <v>3</v>
      </c>
      <c r="D98" s="16" t="s">
        <v>316</v>
      </c>
      <c r="E98" s="16" t="s">
        <v>21</v>
      </c>
      <c r="F98" s="16" t="n">
        <v>11.291</v>
      </c>
      <c r="G98" s="16" t="n">
        <f aca="false">(1.25*3)*F98</f>
        <v>42.34125</v>
      </c>
      <c r="H98" s="12" t="n">
        <v>2</v>
      </c>
      <c r="I98" s="12" t="s">
        <v>317</v>
      </c>
      <c r="J98" s="12" t="s">
        <v>21</v>
      </c>
      <c r="K98" s="12" t="n">
        <v>11.291</v>
      </c>
      <c r="L98" s="13" t="n">
        <f aca="false">(2.25*2)*K98</f>
        <v>50.8095</v>
      </c>
      <c r="M98" s="39"/>
      <c r="N98" s="39"/>
      <c r="O98" s="39"/>
      <c r="P98" s="39"/>
      <c r="Q98" s="12" t="n">
        <v>2</v>
      </c>
      <c r="R98" s="12" t="s">
        <v>318</v>
      </c>
      <c r="S98" s="12" t="s">
        <v>21</v>
      </c>
      <c r="T98" s="12" t="n">
        <v>11.291</v>
      </c>
      <c r="U98" s="13" t="n">
        <f aca="false">(2.25*2)*T98</f>
        <v>50.8095</v>
      </c>
      <c r="V98" s="14"/>
      <c r="W98" s="14"/>
      <c r="X98" s="14"/>
      <c r="Y98" s="14"/>
      <c r="Z98" s="12" t="n">
        <v>2</v>
      </c>
      <c r="AA98" s="12" t="s">
        <v>319</v>
      </c>
      <c r="AB98" s="16" t="s">
        <v>21</v>
      </c>
      <c r="AC98" s="16" t="n">
        <v>11.291</v>
      </c>
      <c r="AD98" s="16" t="n">
        <f aca="false">(1.8*2)*AC98</f>
        <v>40.6476</v>
      </c>
      <c r="AE98" s="14"/>
      <c r="AF98" s="14"/>
      <c r="AG98" s="14"/>
      <c r="AH98" s="14"/>
      <c r="AI98" s="9"/>
      <c r="AJ98" s="9"/>
    </row>
    <row r="99" customFormat="false" ht="42.75" hidden="false" customHeight="true" outlineLevel="0" collapsed="false">
      <c r="A99" s="10" t="s">
        <v>320</v>
      </c>
      <c r="B99" s="51" t="s">
        <v>321</v>
      </c>
      <c r="C99" s="12" t="n">
        <v>2</v>
      </c>
      <c r="D99" s="16" t="s">
        <v>322</v>
      </c>
      <c r="E99" s="16" t="s">
        <v>21</v>
      </c>
      <c r="F99" s="16" t="n">
        <v>11.291</v>
      </c>
      <c r="G99" s="16" t="n">
        <f aca="false">(1.25*2)*F99</f>
        <v>28.2275</v>
      </c>
      <c r="H99" s="39"/>
      <c r="I99" s="39"/>
      <c r="J99" s="39"/>
      <c r="K99" s="39"/>
      <c r="L99" s="39"/>
      <c r="M99" s="39"/>
      <c r="N99" s="39"/>
      <c r="O99" s="39"/>
      <c r="P99" s="39"/>
      <c r="Q99" s="14"/>
      <c r="R99" s="14"/>
      <c r="S99" s="14"/>
      <c r="T99" s="14"/>
      <c r="U99" s="14"/>
      <c r="V99" s="14"/>
      <c r="W99" s="14"/>
      <c r="X99" s="14"/>
      <c r="Y99" s="14"/>
      <c r="Z99" s="12" t="n">
        <v>2</v>
      </c>
      <c r="AA99" s="16" t="s">
        <v>323</v>
      </c>
      <c r="AB99" s="16" t="s">
        <v>21</v>
      </c>
      <c r="AC99" s="16" t="n">
        <v>11.291</v>
      </c>
      <c r="AD99" s="16" t="n">
        <f aca="false">(1.8*2)*AC99</f>
        <v>40.6476</v>
      </c>
      <c r="AE99" s="14"/>
      <c r="AF99" s="14"/>
      <c r="AG99" s="14"/>
      <c r="AH99" s="14"/>
      <c r="AI99" s="9"/>
      <c r="AJ99" s="9"/>
    </row>
    <row r="100" customFormat="false" ht="38.25" hidden="false" customHeight="true" outlineLevel="0" collapsed="false">
      <c r="A100" s="10" t="s">
        <v>314</v>
      </c>
      <c r="B100" s="51" t="s">
        <v>324</v>
      </c>
      <c r="C100" s="12" t="n">
        <v>2</v>
      </c>
      <c r="D100" s="16" t="s">
        <v>325</v>
      </c>
      <c r="E100" s="16" t="s">
        <v>21</v>
      </c>
      <c r="F100" s="16" t="n">
        <v>11.291</v>
      </c>
      <c r="G100" s="16" t="n">
        <f aca="false">(1.25*2)*F100</f>
        <v>28.2275</v>
      </c>
      <c r="H100" s="39"/>
      <c r="I100" s="39"/>
      <c r="J100" s="39"/>
      <c r="K100" s="39"/>
      <c r="L100" s="39"/>
      <c r="M100" s="39"/>
      <c r="N100" s="39"/>
      <c r="O100" s="39"/>
      <c r="P100" s="39"/>
      <c r="Q100" s="12" t="n">
        <v>3</v>
      </c>
      <c r="R100" s="12" t="s">
        <v>326</v>
      </c>
      <c r="S100" s="12" t="s">
        <v>21</v>
      </c>
      <c r="T100" s="12" t="n">
        <v>11.291</v>
      </c>
      <c r="U100" s="13" t="n">
        <f aca="false">(2.25*3)*T100</f>
        <v>76.21425</v>
      </c>
      <c r="V100" s="14"/>
      <c r="W100" s="14"/>
      <c r="X100" s="14"/>
      <c r="Y100" s="14"/>
      <c r="Z100" s="12" t="n">
        <v>2</v>
      </c>
      <c r="AA100" s="16" t="s">
        <v>325</v>
      </c>
      <c r="AB100" s="16" t="s">
        <v>21</v>
      </c>
      <c r="AC100" s="16" t="n">
        <v>11.291</v>
      </c>
      <c r="AD100" s="16" t="n">
        <f aca="false">(1.8*2)*AC100</f>
        <v>40.6476</v>
      </c>
      <c r="AE100" s="14"/>
      <c r="AF100" s="14"/>
      <c r="AG100" s="14"/>
      <c r="AH100" s="14"/>
      <c r="AI100" s="9"/>
      <c r="AJ100" s="9"/>
    </row>
    <row r="101" customFormat="false" ht="46.5" hidden="false" customHeight="true" outlineLevel="0" collapsed="false">
      <c r="A101" s="10" t="s">
        <v>320</v>
      </c>
      <c r="B101" s="51" t="s">
        <v>327</v>
      </c>
      <c r="C101" s="12" t="n">
        <v>2</v>
      </c>
      <c r="D101" s="16" t="s">
        <v>328</v>
      </c>
      <c r="E101" s="16" t="s">
        <v>21</v>
      </c>
      <c r="F101" s="16" t="n">
        <v>11.291</v>
      </c>
      <c r="G101" s="16" t="n">
        <f aca="false">(1.25*2)*F101</f>
        <v>28.2275</v>
      </c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12" t="n">
        <v>2</v>
      </c>
      <c r="AA101" s="16" t="s">
        <v>328</v>
      </c>
      <c r="AB101" s="16" t="s">
        <v>21</v>
      </c>
      <c r="AC101" s="16" t="n">
        <v>11.291</v>
      </c>
      <c r="AD101" s="16" t="n">
        <f aca="false">(1.8*2)*AC101</f>
        <v>40.6476</v>
      </c>
      <c r="AE101" s="14"/>
      <c r="AF101" s="14"/>
      <c r="AG101" s="14"/>
      <c r="AH101" s="14"/>
      <c r="AI101" s="9"/>
      <c r="AJ101" s="9"/>
    </row>
    <row r="102" customFormat="false" ht="41.4" hidden="false" customHeight="true" outlineLevel="0" collapsed="false">
      <c r="A102" s="10" t="s">
        <v>314</v>
      </c>
      <c r="B102" s="51" t="s">
        <v>329</v>
      </c>
      <c r="C102" s="12" t="n">
        <v>2</v>
      </c>
      <c r="D102" s="16" t="s">
        <v>330</v>
      </c>
      <c r="E102" s="12" t="s">
        <v>21</v>
      </c>
      <c r="F102" s="12" t="n">
        <v>11.291</v>
      </c>
      <c r="G102" s="12" t="n">
        <f aca="false">(1.25*2)*F102</f>
        <v>28.2275</v>
      </c>
      <c r="H102" s="12" t="n">
        <v>3</v>
      </c>
      <c r="I102" s="16" t="s">
        <v>331</v>
      </c>
      <c r="J102" s="12" t="s">
        <v>21</v>
      </c>
      <c r="K102" s="12" t="n">
        <v>11.291</v>
      </c>
      <c r="L102" s="32" t="n">
        <f aca="false">(2.25*3)*K102</f>
        <v>76.21425</v>
      </c>
      <c r="M102" s="39"/>
      <c r="N102" s="39"/>
      <c r="O102" s="39"/>
      <c r="P102" s="39"/>
      <c r="Q102" s="12" t="n">
        <v>3</v>
      </c>
      <c r="R102" s="16" t="s">
        <v>332</v>
      </c>
      <c r="S102" s="12" t="s">
        <v>21</v>
      </c>
      <c r="T102" s="12" t="n">
        <v>11.291</v>
      </c>
      <c r="U102" s="32" t="n">
        <f aca="false">(2.25*3)*T102</f>
        <v>76.21425</v>
      </c>
      <c r="V102" s="14"/>
      <c r="W102" s="18"/>
      <c r="X102" s="14"/>
      <c r="Y102" s="14"/>
      <c r="Z102" s="12" t="n">
        <v>2</v>
      </c>
      <c r="AA102" s="16" t="s">
        <v>333</v>
      </c>
      <c r="AB102" s="12" t="s">
        <v>21</v>
      </c>
      <c r="AC102" s="12" t="n">
        <v>11.291</v>
      </c>
      <c r="AD102" s="12" t="n">
        <f aca="false">(1.8*2)*AC102</f>
        <v>40.6476</v>
      </c>
      <c r="AE102" s="14"/>
      <c r="AF102" s="18"/>
      <c r="AG102" s="14"/>
      <c r="AH102" s="14"/>
      <c r="AI102" s="9"/>
      <c r="AJ102" s="9"/>
    </row>
    <row r="103" customFormat="false" ht="14.4" hidden="false" customHeight="false" outlineLevel="0" collapsed="false">
      <c r="A103" s="10" t="s">
        <v>320</v>
      </c>
      <c r="B103" s="51" t="s">
        <v>334</v>
      </c>
      <c r="C103" s="12"/>
      <c r="D103" s="26"/>
      <c r="E103" s="12"/>
      <c r="F103" s="12"/>
      <c r="G103" s="12"/>
      <c r="H103" s="12"/>
      <c r="I103" s="26"/>
      <c r="J103" s="12"/>
      <c r="K103" s="12"/>
      <c r="L103" s="32"/>
      <c r="M103" s="39"/>
      <c r="N103" s="39"/>
      <c r="O103" s="39"/>
      <c r="P103" s="39"/>
      <c r="Q103" s="12"/>
      <c r="R103" s="26"/>
      <c r="S103" s="12"/>
      <c r="T103" s="12"/>
      <c r="U103" s="32"/>
      <c r="V103" s="14"/>
      <c r="W103" s="39"/>
      <c r="X103" s="14"/>
      <c r="Y103" s="14"/>
      <c r="Z103" s="12"/>
      <c r="AA103" s="26"/>
      <c r="AB103" s="12"/>
      <c r="AC103" s="12"/>
      <c r="AD103" s="12"/>
      <c r="AE103" s="14"/>
      <c r="AF103" s="39"/>
      <c r="AG103" s="14"/>
      <c r="AH103" s="14"/>
      <c r="AI103" s="9"/>
      <c r="AJ103" s="9"/>
    </row>
    <row r="104" customFormat="false" ht="45" hidden="false" customHeight="true" outlineLevel="0" collapsed="false">
      <c r="A104" s="10" t="s">
        <v>314</v>
      </c>
      <c r="B104" s="51" t="s">
        <v>335</v>
      </c>
      <c r="C104" s="12" t="n">
        <v>2</v>
      </c>
      <c r="D104" s="16" t="s">
        <v>336</v>
      </c>
      <c r="E104" s="16" t="s">
        <v>21</v>
      </c>
      <c r="F104" s="16" t="n">
        <v>11.291</v>
      </c>
      <c r="G104" s="16" t="n">
        <f aca="false">(1.25*2)*F104</f>
        <v>28.2275</v>
      </c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2" t="n">
        <v>2</v>
      </c>
      <c r="AA104" s="16" t="s">
        <v>337</v>
      </c>
      <c r="AB104" s="16" t="s">
        <v>21</v>
      </c>
      <c r="AC104" s="16" t="n">
        <v>11.291</v>
      </c>
      <c r="AD104" s="16" t="n">
        <f aca="false">(1.8*2)*AC104</f>
        <v>40.6476</v>
      </c>
      <c r="AE104" s="14"/>
      <c r="AF104" s="14"/>
      <c r="AG104" s="14"/>
      <c r="AH104" s="14"/>
      <c r="AI104" s="9"/>
      <c r="AJ104" s="9"/>
    </row>
    <row r="105" customFormat="false" ht="37.5" hidden="false" customHeight="true" outlineLevel="0" collapsed="false">
      <c r="A105" s="10" t="s">
        <v>314</v>
      </c>
      <c r="B105" s="51" t="s">
        <v>338</v>
      </c>
      <c r="C105" s="12" t="n">
        <v>2</v>
      </c>
      <c r="D105" s="16" t="s">
        <v>339</v>
      </c>
      <c r="E105" s="16" t="s">
        <v>21</v>
      </c>
      <c r="F105" s="16" t="n">
        <v>11.291</v>
      </c>
      <c r="G105" s="16" t="n">
        <f aca="false">(1.25*2)*F105</f>
        <v>28.2275</v>
      </c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2" t="n">
        <v>2</v>
      </c>
      <c r="AA105" s="16" t="s">
        <v>339</v>
      </c>
      <c r="AB105" s="12" t="s">
        <v>21</v>
      </c>
      <c r="AC105" s="12" t="n">
        <v>11.291</v>
      </c>
      <c r="AD105" s="12" t="n">
        <f aca="false">(1.8*2)*AC105</f>
        <v>40.6476</v>
      </c>
      <c r="AE105" s="14"/>
      <c r="AF105" s="14"/>
      <c r="AG105" s="14"/>
      <c r="AH105" s="14"/>
      <c r="AI105" s="9"/>
      <c r="AJ105" s="9"/>
    </row>
    <row r="106" customFormat="false" ht="36.75" hidden="false" customHeight="true" outlineLevel="0" collapsed="false">
      <c r="A106" s="10" t="s">
        <v>320</v>
      </c>
      <c r="B106" s="51" t="s">
        <v>340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9"/>
      <c r="AJ106" s="9"/>
    </row>
    <row r="107" customFormat="false" ht="38.25" hidden="false" customHeight="true" outlineLevel="0" collapsed="false">
      <c r="A107" s="10" t="s">
        <v>314</v>
      </c>
      <c r="B107" s="51" t="s">
        <v>341</v>
      </c>
      <c r="C107" s="12" t="n">
        <v>2</v>
      </c>
      <c r="D107" s="16" t="s">
        <v>342</v>
      </c>
      <c r="E107" s="16" t="s">
        <v>21</v>
      </c>
      <c r="F107" s="16" t="n">
        <v>11.291</v>
      </c>
      <c r="G107" s="16" t="n">
        <f aca="false">(1.25*2)*F107</f>
        <v>28.2275</v>
      </c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2" t="n">
        <v>3</v>
      </c>
      <c r="AA107" s="12" t="s">
        <v>343</v>
      </c>
      <c r="AB107" s="12" t="s">
        <v>21</v>
      </c>
      <c r="AC107" s="12" t="n">
        <v>11.291</v>
      </c>
      <c r="AD107" s="12" t="n">
        <f aca="false">(1.8*3)*AC107</f>
        <v>60.9714</v>
      </c>
      <c r="AE107" s="32" t="n">
        <v>1</v>
      </c>
      <c r="AF107" s="17" t="s">
        <v>344</v>
      </c>
      <c r="AG107" s="32" t="n">
        <v>20</v>
      </c>
      <c r="AH107" s="52" t="n">
        <f aca="false">1.75*AG107</f>
        <v>35</v>
      </c>
      <c r="AI107" s="9"/>
      <c r="AJ107" s="9"/>
    </row>
    <row r="108" customFormat="false" ht="46.5" hidden="false" customHeight="true" outlineLevel="0" collapsed="false">
      <c r="A108" s="10" t="s">
        <v>320</v>
      </c>
      <c r="B108" s="51" t="s">
        <v>345</v>
      </c>
      <c r="C108" s="12" t="n">
        <v>3</v>
      </c>
      <c r="D108" s="16" t="s">
        <v>346</v>
      </c>
      <c r="E108" s="16" t="s">
        <v>21</v>
      </c>
      <c r="F108" s="16" t="n">
        <v>11.291</v>
      </c>
      <c r="G108" s="16" t="n">
        <f aca="false">(1.25*3)*F108</f>
        <v>42.34125</v>
      </c>
      <c r="H108" s="12" t="n">
        <v>3</v>
      </c>
      <c r="I108" s="12" t="s">
        <v>347</v>
      </c>
      <c r="J108" s="12" t="s">
        <v>21</v>
      </c>
      <c r="K108" s="12" t="n">
        <v>11.291</v>
      </c>
      <c r="L108" s="13" t="n">
        <f aca="false">(2.25*3)*K108</f>
        <v>76.21425</v>
      </c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2"/>
      <c r="AA108" s="12"/>
      <c r="AB108" s="12"/>
      <c r="AC108" s="12"/>
      <c r="AD108" s="12"/>
      <c r="AE108" s="32"/>
      <c r="AF108" s="53"/>
      <c r="AG108" s="32"/>
      <c r="AH108" s="52"/>
      <c r="AI108" s="9"/>
      <c r="AJ108" s="9"/>
    </row>
    <row r="109" customFormat="false" ht="41.4" hidden="false" customHeight="true" outlineLevel="0" collapsed="false">
      <c r="A109" s="10" t="s">
        <v>320</v>
      </c>
      <c r="B109" s="51" t="s">
        <v>348</v>
      </c>
      <c r="C109" s="12" t="n">
        <v>3</v>
      </c>
      <c r="D109" s="12" t="s">
        <v>349</v>
      </c>
      <c r="E109" s="12" t="s">
        <v>21</v>
      </c>
      <c r="F109" s="12" t="n">
        <v>11.291</v>
      </c>
      <c r="G109" s="12" t="n">
        <f aca="false">(1.25*3)*F109</f>
        <v>42.34125</v>
      </c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2" t="n">
        <v>2</v>
      </c>
      <c r="AA109" s="16" t="s">
        <v>350</v>
      </c>
      <c r="AB109" s="12" t="s">
        <v>21</v>
      </c>
      <c r="AC109" s="12" t="n">
        <v>11.291</v>
      </c>
      <c r="AD109" s="12" t="n">
        <f aca="false">(1.8*2)*AC109</f>
        <v>40.6476</v>
      </c>
      <c r="AE109" s="14"/>
      <c r="AF109" s="18"/>
      <c r="AG109" s="14"/>
      <c r="AH109" s="14"/>
      <c r="AI109" s="9"/>
      <c r="AJ109" s="9"/>
    </row>
    <row r="110" customFormat="false" ht="35.25" hidden="false" customHeight="true" outlineLevel="0" collapsed="false">
      <c r="A110" s="10" t="s">
        <v>314</v>
      </c>
      <c r="B110" s="51" t="s">
        <v>351</v>
      </c>
      <c r="C110" s="12"/>
      <c r="D110" s="12"/>
      <c r="E110" s="12"/>
      <c r="F110" s="12"/>
      <c r="G110" s="12"/>
      <c r="H110" s="14"/>
      <c r="I110" s="14"/>
      <c r="J110" s="14"/>
      <c r="K110" s="14"/>
      <c r="L110" s="14"/>
      <c r="M110" s="14"/>
      <c r="N110" s="14"/>
      <c r="O110" s="14"/>
      <c r="P110" s="14"/>
      <c r="Q110" s="12" t="n">
        <v>2</v>
      </c>
      <c r="R110" s="12" t="s">
        <v>352</v>
      </c>
      <c r="S110" s="12" t="s">
        <v>21</v>
      </c>
      <c r="T110" s="12" t="n">
        <v>11.291</v>
      </c>
      <c r="U110" s="13" t="n">
        <f aca="false">(2.25*2)*T110</f>
        <v>50.8095</v>
      </c>
      <c r="V110" s="14"/>
      <c r="W110" s="14"/>
      <c r="X110" s="14"/>
      <c r="Y110" s="14"/>
      <c r="Z110" s="12"/>
      <c r="AA110" s="26"/>
      <c r="AB110" s="12"/>
      <c r="AC110" s="12"/>
      <c r="AD110" s="12"/>
      <c r="AE110" s="14"/>
      <c r="AF110" s="39"/>
      <c r="AG110" s="14"/>
      <c r="AH110" s="14"/>
      <c r="AI110" s="9"/>
      <c r="AJ110" s="9"/>
    </row>
    <row r="111" customFormat="false" ht="38.25" hidden="false" customHeight="true" outlineLevel="0" collapsed="false">
      <c r="A111" s="10" t="s">
        <v>320</v>
      </c>
      <c r="B111" s="51" t="s">
        <v>311</v>
      </c>
      <c r="C111" s="12" t="s">
        <v>63</v>
      </c>
      <c r="D111" s="12" t="s">
        <v>353</v>
      </c>
      <c r="E111" s="12" t="s">
        <v>65</v>
      </c>
      <c r="F111" s="12" t="n">
        <v>12.5766</v>
      </c>
      <c r="G111" s="13" t="n">
        <f aca="false">(28*3)*F111</f>
        <v>1056.4344</v>
      </c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14"/>
      <c r="AA111" s="14"/>
      <c r="AB111" s="14"/>
      <c r="AC111" s="14"/>
      <c r="AD111" s="14"/>
      <c r="AE111" s="39"/>
      <c r="AF111" s="39"/>
      <c r="AG111" s="39"/>
      <c r="AH111" s="39"/>
      <c r="AI111" s="9"/>
      <c r="AJ111" s="9"/>
    </row>
    <row r="112" customFormat="false" ht="35.25" hidden="false" customHeight="true" outlineLevel="0" collapsed="false">
      <c r="A112" s="10" t="s">
        <v>314</v>
      </c>
      <c r="B112" s="51" t="s">
        <v>66</v>
      </c>
      <c r="C112" s="12" t="s">
        <v>67</v>
      </c>
      <c r="D112" s="12" t="s">
        <v>354</v>
      </c>
      <c r="E112" s="12" t="s">
        <v>58</v>
      </c>
      <c r="F112" s="12" t="n">
        <v>11.72</v>
      </c>
      <c r="G112" s="13" t="n">
        <f aca="false">(21*1)*F112</f>
        <v>246.12</v>
      </c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14"/>
      <c r="AA112" s="14"/>
      <c r="AB112" s="14"/>
      <c r="AC112" s="14"/>
      <c r="AD112" s="14"/>
      <c r="AE112" s="39"/>
      <c r="AF112" s="39"/>
      <c r="AG112" s="39"/>
      <c r="AH112" s="39"/>
      <c r="AI112" s="9"/>
      <c r="AJ112" s="9"/>
    </row>
    <row r="113" customFormat="false" ht="46.5" hidden="false" customHeight="true" outlineLevel="0" collapsed="false">
      <c r="A113" s="10" t="s">
        <v>355</v>
      </c>
      <c r="B113" s="54" t="s">
        <v>356</v>
      </c>
      <c r="C113" s="12" t="n">
        <v>2</v>
      </c>
      <c r="D113" s="16" t="s">
        <v>357</v>
      </c>
      <c r="E113" s="16" t="s">
        <v>21</v>
      </c>
      <c r="F113" s="16" t="n">
        <v>11.291</v>
      </c>
      <c r="G113" s="16" t="n">
        <f aca="false">(1.25*2)*F113</f>
        <v>28.2275</v>
      </c>
      <c r="H113" s="14"/>
      <c r="I113" s="14"/>
      <c r="J113" s="14"/>
      <c r="K113" s="14"/>
      <c r="L113" s="14"/>
      <c r="M113" s="14"/>
      <c r="N113" s="14"/>
      <c r="O113" s="14"/>
      <c r="P113" s="14"/>
      <c r="Q113" s="12" t="n">
        <v>3</v>
      </c>
      <c r="R113" s="12" t="s">
        <v>358</v>
      </c>
      <c r="S113" s="12" t="s">
        <v>21</v>
      </c>
      <c r="T113" s="12" t="n">
        <v>11.291</v>
      </c>
      <c r="U113" s="13" t="n">
        <f aca="false">(2.25*3)*T113</f>
        <v>76.21425</v>
      </c>
      <c r="V113" s="14"/>
      <c r="W113" s="14"/>
      <c r="X113" s="14"/>
      <c r="Y113" s="14"/>
      <c r="Z113" s="12" t="n">
        <v>2</v>
      </c>
      <c r="AA113" s="16" t="s">
        <v>359</v>
      </c>
      <c r="AB113" s="12" t="s">
        <v>21</v>
      </c>
      <c r="AC113" s="12" t="n">
        <v>11.291</v>
      </c>
      <c r="AD113" s="12" t="n">
        <f aca="false">(1.8*2)*AC113</f>
        <v>40.6476</v>
      </c>
      <c r="AE113" s="14"/>
      <c r="AF113" s="18"/>
      <c r="AG113" s="14"/>
      <c r="AH113" s="14"/>
      <c r="AI113" s="9"/>
      <c r="AJ113" s="9"/>
    </row>
    <row r="114" customFormat="false" ht="46.5" hidden="false" customHeight="true" outlineLevel="0" collapsed="false">
      <c r="A114" s="10" t="s">
        <v>355</v>
      </c>
      <c r="B114" s="54" t="s">
        <v>360</v>
      </c>
      <c r="C114" s="12" t="n">
        <v>2</v>
      </c>
      <c r="D114" s="16" t="s">
        <v>361</v>
      </c>
      <c r="E114" s="16" t="s">
        <v>21</v>
      </c>
      <c r="F114" s="16" t="n">
        <v>11.291</v>
      </c>
      <c r="G114" s="16" t="n">
        <f aca="false">(1.25*2)*F114</f>
        <v>28.2275</v>
      </c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2"/>
      <c r="AA114" s="26"/>
      <c r="AB114" s="12"/>
      <c r="AC114" s="12"/>
      <c r="AD114" s="12"/>
      <c r="AE114" s="14"/>
      <c r="AF114" s="39"/>
      <c r="AG114" s="14"/>
      <c r="AH114" s="14"/>
      <c r="AI114" s="9"/>
      <c r="AJ114" s="9"/>
    </row>
    <row r="115" customFormat="false" ht="41.4" hidden="false" customHeight="false" outlineLevel="0" collapsed="false">
      <c r="A115" s="10" t="s">
        <v>355</v>
      </c>
      <c r="B115" s="54" t="s">
        <v>362</v>
      </c>
      <c r="C115" s="12" t="n">
        <v>3</v>
      </c>
      <c r="D115" s="16" t="s">
        <v>363</v>
      </c>
      <c r="E115" s="16" t="s">
        <v>21</v>
      </c>
      <c r="F115" s="16" t="n">
        <v>11.291</v>
      </c>
      <c r="G115" s="16" t="n">
        <f aca="false">(1.25*3)*F115</f>
        <v>42.34125</v>
      </c>
      <c r="H115" s="12" t="n">
        <v>3</v>
      </c>
      <c r="I115" s="12" t="s">
        <v>364</v>
      </c>
      <c r="J115" s="12" t="s">
        <v>21</v>
      </c>
      <c r="K115" s="12" t="n">
        <v>11.291</v>
      </c>
      <c r="L115" s="13" t="n">
        <f aca="false">(2.25*3)*K115</f>
        <v>76.21425</v>
      </c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2" t="n">
        <v>2</v>
      </c>
      <c r="AA115" s="12" t="s">
        <v>365</v>
      </c>
      <c r="AB115" s="12" t="s">
        <v>21</v>
      </c>
      <c r="AC115" s="12" t="n">
        <v>11.291</v>
      </c>
      <c r="AD115" s="12" t="n">
        <f aca="false">(1.8*2)*AC115</f>
        <v>40.6476</v>
      </c>
      <c r="AE115" s="14"/>
      <c r="AF115" s="14"/>
      <c r="AG115" s="14"/>
      <c r="AH115" s="14"/>
      <c r="AI115" s="9"/>
      <c r="AJ115" s="9"/>
    </row>
    <row r="116" customFormat="false" ht="41.4" hidden="false" customHeight="false" outlineLevel="0" collapsed="false">
      <c r="A116" s="10" t="s">
        <v>355</v>
      </c>
      <c r="B116" s="54" t="s">
        <v>366</v>
      </c>
      <c r="C116" s="12" t="n">
        <v>3</v>
      </c>
      <c r="D116" s="16" t="s">
        <v>367</v>
      </c>
      <c r="E116" s="16" t="s">
        <v>21</v>
      </c>
      <c r="F116" s="16" t="n">
        <v>11.291</v>
      </c>
      <c r="G116" s="16" t="n">
        <f aca="false">(1.25*3)*F116</f>
        <v>42.34125</v>
      </c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2" t="n">
        <v>4</v>
      </c>
      <c r="AA116" s="12" t="s">
        <v>368</v>
      </c>
      <c r="AB116" s="12" t="s">
        <v>21</v>
      </c>
      <c r="AC116" s="12" t="n">
        <v>11.291</v>
      </c>
      <c r="AD116" s="12" t="n">
        <f aca="false">(1.8*2)*AC116</f>
        <v>40.6476</v>
      </c>
      <c r="AE116" s="17" t="n">
        <v>1</v>
      </c>
      <c r="AF116" s="17" t="s">
        <v>369</v>
      </c>
      <c r="AG116" s="17" t="n">
        <v>20</v>
      </c>
      <c r="AH116" s="19" t="n">
        <f aca="false">1.75*AG116</f>
        <v>35</v>
      </c>
      <c r="AI116" s="9"/>
      <c r="AJ116" s="9"/>
    </row>
    <row r="117" customFormat="false" ht="63" hidden="false" customHeight="true" outlineLevel="0" collapsed="false">
      <c r="A117" s="10" t="s">
        <v>355</v>
      </c>
      <c r="B117" s="54" t="s">
        <v>370</v>
      </c>
      <c r="C117" s="12" t="n">
        <v>3</v>
      </c>
      <c r="D117" s="12" t="s">
        <v>371</v>
      </c>
      <c r="E117" s="12" t="s">
        <v>21</v>
      </c>
      <c r="F117" s="12" t="n">
        <v>11.291</v>
      </c>
      <c r="G117" s="12" t="n">
        <f aca="false">(1.25*3)*F117</f>
        <v>42.34125</v>
      </c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2" t="n">
        <v>4</v>
      </c>
      <c r="AA117" s="16" t="s">
        <v>372</v>
      </c>
      <c r="AB117" s="12" t="s">
        <v>21</v>
      </c>
      <c r="AC117" s="12" t="n">
        <v>11.291</v>
      </c>
      <c r="AD117" s="12" t="n">
        <f aca="false">(1.8*4)*AC117</f>
        <v>81.2952</v>
      </c>
      <c r="AE117" s="14"/>
      <c r="AF117" s="18"/>
      <c r="AG117" s="14"/>
      <c r="AH117" s="14"/>
      <c r="AI117" s="9"/>
      <c r="AJ117" s="9"/>
    </row>
    <row r="118" customFormat="false" ht="54.75" hidden="false" customHeight="true" outlineLevel="0" collapsed="false">
      <c r="A118" s="10" t="s">
        <v>355</v>
      </c>
      <c r="B118" s="54" t="s">
        <v>373</v>
      </c>
      <c r="C118" s="12"/>
      <c r="D118" s="12"/>
      <c r="E118" s="12"/>
      <c r="F118" s="12"/>
      <c r="G118" s="12"/>
      <c r="H118" s="14"/>
      <c r="I118" s="14"/>
      <c r="J118" s="14"/>
      <c r="K118" s="14"/>
      <c r="L118" s="14"/>
      <c r="M118" s="14"/>
      <c r="N118" s="14"/>
      <c r="O118" s="14"/>
      <c r="P118" s="14"/>
      <c r="Q118" s="12" t="n">
        <v>3</v>
      </c>
      <c r="R118" s="12" t="s">
        <v>374</v>
      </c>
      <c r="S118" s="12" t="s">
        <v>21</v>
      </c>
      <c r="T118" s="12" t="n">
        <v>11.291</v>
      </c>
      <c r="U118" s="13" t="n">
        <f aca="false">(2.25*3)*T118</f>
        <v>76.21425</v>
      </c>
      <c r="V118" s="14"/>
      <c r="W118" s="14"/>
      <c r="X118" s="14"/>
      <c r="Y118" s="14"/>
      <c r="Z118" s="12"/>
      <c r="AA118" s="26"/>
      <c r="AB118" s="12"/>
      <c r="AC118" s="12"/>
      <c r="AD118" s="12"/>
      <c r="AE118" s="14"/>
      <c r="AF118" s="39"/>
      <c r="AG118" s="14"/>
      <c r="AH118" s="14"/>
      <c r="AI118" s="9"/>
      <c r="AJ118" s="9"/>
    </row>
    <row r="119" customFormat="false" ht="38.25" hidden="false" customHeight="true" outlineLevel="0" collapsed="false">
      <c r="A119" s="10" t="s">
        <v>355</v>
      </c>
      <c r="B119" s="54" t="s">
        <v>375</v>
      </c>
      <c r="C119" s="12" t="n">
        <v>2</v>
      </c>
      <c r="D119" s="16" t="s">
        <v>376</v>
      </c>
      <c r="E119" s="16" t="s">
        <v>21</v>
      </c>
      <c r="F119" s="16" t="n">
        <v>11.291</v>
      </c>
      <c r="G119" s="16" t="n">
        <f aca="false">(1.25*2)*F119</f>
        <v>28.2275</v>
      </c>
      <c r="H119" s="12" t="n">
        <v>3</v>
      </c>
      <c r="I119" s="12" t="s">
        <v>377</v>
      </c>
      <c r="J119" s="12" t="s">
        <v>21</v>
      </c>
      <c r="K119" s="12" t="n">
        <v>11.291</v>
      </c>
      <c r="L119" s="13" t="n">
        <f aca="false">(2.25*3)*K119</f>
        <v>76.21425</v>
      </c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2" t="n">
        <v>2</v>
      </c>
      <c r="AA119" s="16" t="s">
        <v>376</v>
      </c>
      <c r="AB119" s="12" t="s">
        <v>21</v>
      </c>
      <c r="AC119" s="12" t="n">
        <v>11.291</v>
      </c>
      <c r="AD119" s="12" t="n">
        <f aca="false">(1.8*2)*AC119</f>
        <v>40.6476</v>
      </c>
      <c r="AE119" s="14"/>
      <c r="AF119" s="14"/>
      <c r="AG119" s="14"/>
      <c r="AH119" s="14"/>
      <c r="AI119" s="9"/>
      <c r="AJ119" s="9"/>
    </row>
    <row r="120" customFormat="false" ht="33" hidden="false" customHeight="true" outlineLevel="0" collapsed="false">
      <c r="A120" s="10" t="s">
        <v>355</v>
      </c>
      <c r="B120" s="54" t="s">
        <v>62</v>
      </c>
      <c r="C120" s="12" t="s">
        <v>63</v>
      </c>
      <c r="D120" s="12" t="s">
        <v>378</v>
      </c>
      <c r="E120" s="12" t="s">
        <v>65</v>
      </c>
      <c r="F120" s="12" t="n">
        <v>12.5766</v>
      </c>
      <c r="G120" s="13" t="n">
        <f aca="false">(28*2)*F120</f>
        <v>704.2896</v>
      </c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14"/>
      <c r="AA120" s="14"/>
      <c r="AB120" s="14"/>
      <c r="AC120" s="14"/>
      <c r="AD120" s="14"/>
      <c r="AE120" s="39"/>
      <c r="AF120" s="39"/>
      <c r="AG120" s="39"/>
      <c r="AH120" s="39"/>
      <c r="AI120" s="9"/>
      <c r="AJ120" s="9"/>
    </row>
    <row r="121" customFormat="false" ht="33.75" hidden="false" customHeight="true" outlineLevel="0" collapsed="false">
      <c r="A121" s="10" t="s">
        <v>355</v>
      </c>
      <c r="B121" s="54" t="s">
        <v>66</v>
      </c>
      <c r="C121" s="16" t="s">
        <v>67</v>
      </c>
      <c r="D121" s="16" t="s">
        <v>379</v>
      </c>
      <c r="E121" s="12" t="s">
        <v>58</v>
      </c>
      <c r="F121" s="12" t="n">
        <v>11.72</v>
      </c>
      <c r="G121" s="13" t="n">
        <f aca="false">(21*1)*F121</f>
        <v>246.12</v>
      </c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18"/>
      <c r="AA121" s="18"/>
      <c r="AB121" s="18"/>
      <c r="AC121" s="18"/>
      <c r="AD121" s="18"/>
      <c r="AE121" s="55"/>
      <c r="AF121" s="39"/>
      <c r="AG121" s="55"/>
      <c r="AH121" s="55"/>
      <c r="AI121" s="9"/>
      <c r="AJ121" s="9"/>
    </row>
    <row r="122" customFormat="false" ht="45" hidden="false" customHeight="true" outlineLevel="0" collapsed="false">
      <c r="A122" s="10" t="s">
        <v>380</v>
      </c>
      <c r="B122" s="56" t="s">
        <v>381</v>
      </c>
      <c r="C122" s="12" t="n">
        <v>2</v>
      </c>
      <c r="D122" s="12" t="s">
        <v>382</v>
      </c>
      <c r="E122" s="57" t="s">
        <v>21</v>
      </c>
      <c r="F122" s="16" t="n">
        <v>11.291</v>
      </c>
      <c r="G122" s="16" t="n">
        <f aca="false">(1.25*2)*F122</f>
        <v>28.2275</v>
      </c>
      <c r="H122" s="12" t="n">
        <v>2</v>
      </c>
      <c r="I122" s="12" t="s">
        <v>383</v>
      </c>
      <c r="J122" s="12" t="s">
        <v>21</v>
      </c>
      <c r="K122" s="12" t="n">
        <v>11.291</v>
      </c>
      <c r="L122" s="13" t="n">
        <f aca="false">(2.25*2)*K122</f>
        <v>50.8095</v>
      </c>
      <c r="M122" s="14"/>
      <c r="N122" s="14"/>
      <c r="O122" s="14"/>
      <c r="P122" s="14"/>
      <c r="Q122" s="12" t="n">
        <v>2</v>
      </c>
      <c r="R122" s="12" t="s">
        <v>384</v>
      </c>
      <c r="S122" s="12" t="s">
        <v>21</v>
      </c>
      <c r="T122" s="12" t="n">
        <v>11.291</v>
      </c>
      <c r="U122" s="13" t="n">
        <f aca="false">(2.25*2)*T122</f>
        <v>50.8095</v>
      </c>
      <c r="V122" s="14"/>
      <c r="W122" s="14"/>
      <c r="X122" s="14"/>
      <c r="Y122" s="58"/>
      <c r="Z122" s="12" t="n">
        <v>2</v>
      </c>
      <c r="AA122" s="12" t="s">
        <v>385</v>
      </c>
      <c r="AB122" s="12" t="s">
        <v>21</v>
      </c>
      <c r="AC122" s="12" t="n">
        <v>11.291</v>
      </c>
      <c r="AD122" s="12" t="n">
        <f aca="false">(1.8*2)*AC122</f>
        <v>40.6476</v>
      </c>
      <c r="AE122" s="59"/>
      <c r="AF122" s="60"/>
      <c r="AG122" s="59"/>
      <c r="AH122" s="61"/>
      <c r="AI122" s="9"/>
      <c r="AJ122" s="9"/>
    </row>
    <row r="123" customFormat="false" ht="41.25" hidden="false" customHeight="true" outlineLevel="0" collapsed="false">
      <c r="A123" s="10" t="s">
        <v>380</v>
      </c>
      <c r="B123" s="56" t="s">
        <v>386</v>
      </c>
      <c r="C123" s="12" t="n">
        <v>2</v>
      </c>
      <c r="D123" s="12" t="s">
        <v>387</v>
      </c>
      <c r="E123" s="57" t="s">
        <v>21</v>
      </c>
      <c r="F123" s="16" t="n">
        <v>11.291</v>
      </c>
      <c r="G123" s="16" t="n">
        <f aca="false">(1.25*2)*F123</f>
        <v>28.2275</v>
      </c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58"/>
      <c r="Z123" s="12" t="n">
        <v>2</v>
      </c>
      <c r="AA123" s="12" t="s">
        <v>388</v>
      </c>
      <c r="AB123" s="12" t="s">
        <v>21</v>
      </c>
      <c r="AC123" s="12" t="n">
        <v>11.291</v>
      </c>
      <c r="AD123" s="12" t="n">
        <f aca="false">(1.8*2)*AC123</f>
        <v>40.6476</v>
      </c>
      <c r="AE123" s="13" t="n">
        <v>1</v>
      </c>
      <c r="AF123" s="34" t="s">
        <v>389</v>
      </c>
      <c r="AG123" s="13" t="n">
        <v>20</v>
      </c>
      <c r="AH123" s="62" t="n">
        <v>35</v>
      </c>
      <c r="AI123" s="9"/>
      <c r="AJ123" s="9"/>
    </row>
    <row r="124" customFormat="false" ht="51.75" hidden="false" customHeight="true" outlineLevel="0" collapsed="false">
      <c r="A124" s="10" t="s">
        <v>380</v>
      </c>
      <c r="B124" s="63" t="s">
        <v>390</v>
      </c>
      <c r="C124" s="26" t="n">
        <v>2</v>
      </c>
      <c r="D124" s="64" t="s">
        <v>391</v>
      </c>
      <c r="E124" s="16" t="s">
        <v>21</v>
      </c>
      <c r="F124" s="16" t="n">
        <v>11.291</v>
      </c>
      <c r="G124" s="16" t="n">
        <f aca="false">(1.25*2)*F124</f>
        <v>28.2275</v>
      </c>
      <c r="H124" s="12" t="n">
        <v>2</v>
      </c>
      <c r="I124" s="65" t="s">
        <v>392</v>
      </c>
      <c r="J124" s="12" t="s">
        <v>21</v>
      </c>
      <c r="K124" s="12" t="n">
        <v>11.291</v>
      </c>
      <c r="L124" s="13" t="n">
        <f aca="false">(2.25*2)*K124</f>
        <v>50.8095</v>
      </c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26" t="n">
        <v>2</v>
      </c>
      <c r="AA124" s="12" t="s">
        <v>393</v>
      </c>
      <c r="AB124" s="26" t="s">
        <v>21</v>
      </c>
      <c r="AC124" s="26" t="n">
        <v>11.291</v>
      </c>
      <c r="AD124" s="26" t="n">
        <f aca="false">(1.8*2)*AC124</f>
        <v>40.6476</v>
      </c>
      <c r="AE124" s="39"/>
      <c r="AF124" s="55"/>
      <c r="AG124" s="39"/>
      <c r="AH124" s="39"/>
      <c r="AI124" s="9"/>
      <c r="AJ124" s="9"/>
    </row>
    <row r="125" customFormat="false" ht="36.75" hidden="false" customHeight="true" outlineLevel="0" collapsed="false">
      <c r="A125" s="10" t="s">
        <v>380</v>
      </c>
      <c r="B125" s="63" t="s">
        <v>394</v>
      </c>
      <c r="C125" s="12" t="n">
        <v>2</v>
      </c>
      <c r="D125" s="16" t="s">
        <v>395</v>
      </c>
      <c r="E125" s="16" t="s">
        <v>21</v>
      </c>
      <c r="F125" s="16" t="n">
        <v>11.291</v>
      </c>
      <c r="G125" s="16" t="n">
        <f aca="false">(1.25*2)*F125</f>
        <v>28.2275</v>
      </c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26"/>
      <c r="AA125" s="26"/>
      <c r="AB125" s="26"/>
      <c r="AC125" s="26"/>
      <c r="AD125" s="26"/>
      <c r="AE125" s="39"/>
      <c r="AF125" s="39"/>
      <c r="AG125" s="39"/>
      <c r="AH125" s="39"/>
      <c r="AI125" s="9"/>
      <c r="AJ125" s="9"/>
    </row>
    <row r="126" customFormat="false" ht="33.75" hidden="false" customHeight="true" outlineLevel="0" collapsed="false">
      <c r="A126" s="10" t="s">
        <v>380</v>
      </c>
      <c r="B126" s="63" t="s">
        <v>396</v>
      </c>
      <c r="C126" s="12" t="n">
        <v>2</v>
      </c>
      <c r="D126" s="16" t="s">
        <v>397</v>
      </c>
      <c r="E126" s="16" t="s">
        <v>21</v>
      </c>
      <c r="F126" s="16" t="n">
        <v>11.291</v>
      </c>
      <c r="G126" s="16" t="n">
        <f aca="false">(1.25*2)*F126</f>
        <v>28.2275</v>
      </c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2" t="n">
        <v>2</v>
      </c>
      <c r="AA126" s="16" t="s">
        <v>397</v>
      </c>
      <c r="AB126" s="12" t="s">
        <v>21</v>
      </c>
      <c r="AC126" s="12" t="n">
        <v>11.291</v>
      </c>
      <c r="AD126" s="12" t="n">
        <f aca="false">(1.8*2)*AC126</f>
        <v>40.6476</v>
      </c>
      <c r="AE126" s="14"/>
      <c r="AF126" s="14"/>
      <c r="AG126" s="14"/>
      <c r="AH126" s="14"/>
      <c r="AI126" s="9"/>
      <c r="AJ126" s="9"/>
    </row>
    <row r="127" customFormat="false" ht="46.5" hidden="false" customHeight="true" outlineLevel="0" collapsed="false">
      <c r="A127" s="10" t="s">
        <v>380</v>
      </c>
      <c r="B127" s="63" t="s">
        <v>398</v>
      </c>
      <c r="C127" s="12" t="n">
        <v>2</v>
      </c>
      <c r="D127" s="16" t="s">
        <v>399</v>
      </c>
      <c r="E127" s="16" t="s">
        <v>21</v>
      </c>
      <c r="F127" s="16" t="n">
        <v>11.291</v>
      </c>
      <c r="G127" s="16" t="n">
        <f aca="false">(1.25*2)*F127</f>
        <v>28.2275</v>
      </c>
      <c r="H127" s="12" t="n">
        <v>2</v>
      </c>
      <c r="I127" s="12" t="s">
        <v>400</v>
      </c>
      <c r="J127" s="12" t="s">
        <v>21</v>
      </c>
      <c r="K127" s="12" t="n">
        <v>11.291</v>
      </c>
      <c r="L127" s="13" t="n">
        <f aca="false">(2.25*2)*K127</f>
        <v>50.8095</v>
      </c>
      <c r="M127" s="14"/>
      <c r="N127" s="14"/>
      <c r="O127" s="14"/>
      <c r="P127" s="14"/>
      <c r="Q127" s="12" t="n">
        <v>2</v>
      </c>
      <c r="R127" s="12" t="s">
        <v>401</v>
      </c>
      <c r="S127" s="12" t="s">
        <v>21</v>
      </c>
      <c r="T127" s="12" t="n">
        <v>11.291</v>
      </c>
      <c r="U127" s="13" t="n">
        <f aca="false">(2.25*2)*T127</f>
        <v>50.8095</v>
      </c>
      <c r="V127" s="14"/>
      <c r="W127" s="14"/>
      <c r="X127" s="14"/>
      <c r="Y127" s="14"/>
      <c r="Z127" s="12" t="n">
        <v>2</v>
      </c>
      <c r="AA127" s="12" t="s">
        <v>401</v>
      </c>
      <c r="AB127" s="12" t="s">
        <v>21</v>
      </c>
      <c r="AC127" s="12" t="n">
        <v>11.291</v>
      </c>
      <c r="AD127" s="12" t="n">
        <f aca="false">(1.8*2)*AC127</f>
        <v>40.6476</v>
      </c>
      <c r="AE127" s="14"/>
      <c r="AF127" s="14"/>
      <c r="AG127" s="14"/>
      <c r="AH127" s="14"/>
      <c r="AI127" s="9"/>
      <c r="AJ127" s="9"/>
    </row>
    <row r="128" customFormat="false" ht="43.5" hidden="false" customHeight="true" outlineLevel="0" collapsed="false">
      <c r="A128" s="10" t="s">
        <v>380</v>
      </c>
      <c r="B128" s="63" t="s">
        <v>402</v>
      </c>
      <c r="C128" s="12" t="n">
        <v>2</v>
      </c>
      <c r="D128" s="16" t="s">
        <v>403</v>
      </c>
      <c r="E128" s="16" t="s">
        <v>21</v>
      </c>
      <c r="F128" s="16" t="n">
        <v>11.291</v>
      </c>
      <c r="G128" s="16" t="n">
        <f aca="false">(1.25*2)*F128</f>
        <v>28.2275</v>
      </c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2" t="n">
        <v>2</v>
      </c>
      <c r="AA128" s="16" t="s">
        <v>404</v>
      </c>
      <c r="AB128" s="12" t="s">
        <v>21</v>
      </c>
      <c r="AC128" s="12" t="n">
        <v>11.291</v>
      </c>
      <c r="AD128" s="12" t="n">
        <f aca="false">(1.8*2)*AC128</f>
        <v>40.6476</v>
      </c>
      <c r="AE128" s="14"/>
      <c r="AF128" s="14"/>
      <c r="AG128" s="14"/>
      <c r="AH128" s="14"/>
      <c r="AI128" s="9"/>
      <c r="AJ128" s="9"/>
    </row>
    <row r="129" customFormat="false" ht="28.5" hidden="false" customHeight="true" outlineLevel="0" collapsed="false">
      <c r="A129" s="10" t="s">
        <v>380</v>
      </c>
      <c r="B129" s="63" t="s">
        <v>405</v>
      </c>
      <c r="C129" s="12" t="n">
        <v>2</v>
      </c>
      <c r="D129" s="16" t="s">
        <v>406</v>
      </c>
      <c r="E129" s="16" t="s">
        <v>21</v>
      </c>
      <c r="F129" s="16" t="n">
        <v>11.291</v>
      </c>
      <c r="G129" s="16" t="n">
        <f aca="false">(1.25*2)*F129</f>
        <v>28.2275</v>
      </c>
      <c r="H129" s="12" t="n">
        <v>2</v>
      </c>
      <c r="I129" s="16" t="s">
        <v>407</v>
      </c>
      <c r="J129" s="12" t="s">
        <v>21</v>
      </c>
      <c r="K129" s="12" t="n">
        <v>11.291</v>
      </c>
      <c r="L129" s="13" t="n">
        <f aca="false">(2.25*2)*K129</f>
        <v>50.8095</v>
      </c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2" t="n">
        <v>2</v>
      </c>
      <c r="AA129" s="16" t="s">
        <v>407</v>
      </c>
      <c r="AB129" s="12" t="s">
        <v>21</v>
      </c>
      <c r="AC129" s="12" t="n">
        <v>11.291</v>
      </c>
      <c r="AD129" s="12" t="n">
        <f aca="false">(1.8*2)*AC129</f>
        <v>40.6476</v>
      </c>
      <c r="AE129" s="14"/>
      <c r="AF129" s="14"/>
      <c r="AG129" s="14"/>
      <c r="AH129" s="14"/>
      <c r="AI129" s="9"/>
      <c r="AJ129" s="9"/>
    </row>
    <row r="130" customFormat="false" ht="27.6" hidden="false" customHeight="false" outlineLevel="0" collapsed="false">
      <c r="A130" s="10" t="s">
        <v>380</v>
      </c>
      <c r="B130" s="63" t="s">
        <v>408</v>
      </c>
      <c r="C130" s="14"/>
      <c r="D130" s="14"/>
      <c r="E130" s="14"/>
      <c r="F130" s="14"/>
      <c r="G130" s="14"/>
      <c r="H130" s="12" t="n">
        <v>2</v>
      </c>
      <c r="I130" s="12" t="s">
        <v>409</v>
      </c>
      <c r="J130" s="12" t="s">
        <v>21</v>
      </c>
      <c r="K130" s="12" t="n">
        <v>11.291</v>
      </c>
      <c r="L130" s="13" t="n">
        <f aca="false">(2.25*2)*K130</f>
        <v>50.8095</v>
      </c>
      <c r="M130" s="14"/>
      <c r="N130" s="14"/>
      <c r="O130" s="14"/>
      <c r="P130" s="14"/>
      <c r="Q130" s="12" t="n">
        <v>2</v>
      </c>
      <c r="R130" s="12" t="s">
        <v>410</v>
      </c>
      <c r="S130" s="12" t="s">
        <v>21</v>
      </c>
      <c r="T130" s="12" t="n">
        <v>11.291</v>
      </c>
      <c r="U130" s="13" t="n">
        <f aca="false">(2.25*2)*T130</f>
        <v>50.8095</v>
      </c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9"/>
      <c r="AJ130" s="9"/>
    </row>
    <row r="131" customFormat="false" ht="14.4" hidden="false" customHeight="false" outlineLevel="0" collapsed="false">
      <c r="A131" s="10" t="s">
        <v>380</v>
      </c>
      <c r="B131" s="63" t="s">
        <v>411</v>
      </c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9"/>
      <c r="AJ131" s="9"/>
    </row>
    <row r="132" customFormat="false" ht="30.75" hidden="false" customHeight="true" outlineLevel="0" collapsed="false">
      <c r="A132" s="10" t="s">
        <v>380</v>
      </c>
      <c r="B132" s="63" t="s">
        <v>412</v>
      </c>
      <c r="C132" s="12" t="n">
        <v>2</v>
      </c>
      <c r="D132" s="16" t="s">
        <v>413</v>
      </c>
      <c r="E132" s="16" t="s">
        <v>21</v>
      </c>
      <c r="F132" s="16" t="n">
        <v>11.291</v>
      </c>
      <c r="G132" s="16" t="n">
        <f aca="false">(1.25*2)*F132</f>
        <v>28.2275</v>
      </c>
      <c r="H132" s="12" t="n">
        <v>2</v>
      </c>
      <c r="I132" s="12" t="s">
        <v>413</v>
      </c>
      <c r="J132" s="12" t="s">
        <v>21</v>
      </c>
      <c r="K132" s="12" t="n">
        <v>11.291</v>
      </c>
      <c r="L132" s="13" t="n">
        <f aca="false">(2.25*2)*K132</f>
        <v>50.8095</v>
      </c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2" t="n">
        <v>2</v>
      </c>
      <c r="AA132" s="12" t="s">
        <v>413</v>
      </c>
      <c r="AB132" s="12" t="s">
        <v>21</v>
      </c>
      <c r="AC132" s="12" t="n">
        <v>11.291</v>
      </c>
      <c r="AD132" s="12" t="n">
        <f aca="false">(1.8*2)*AC132</f>
        <v>40.6476</v>
      </c>
      <c r="AE132" s="14"/>
      <c r="AF132" s="14"/>
      <c r="AG132" s="14"/>
      <c r="AH132" s="14"/>
      <c r="AI132" s="9"/>
      <c r="AJ132" s="9"/>
    </row>
    <row r="133" customFormat="false" ht="27.6" hidden="false" customHeight="true" outlineLevel="0" collapsed="false">
      <c r="A133" s="10" t="s">
        <v>380</v>
      </c>
      <c r="B133" s="63" t="s">
        <v>414</v>
      </c>
      <c r="C133" s="12" t="n">
        <v>2</v>
      </c>
      <c r="D133" s="12" t="s">
        <v>415</v>
      </c>
      <c r="E133" s="12" t="s">
        <v>21</v>
      </c>
      <c r="F133" s="12" t="n">
        <v>11.291</v>
      </c>
      <c r="G133" s="12" t="n">
        <f aca="false">(1.25*2)*F133</f>
        <v>28.2275</v>
      </c>
      <c r="H133" s="12" t="n">
        <v>2</v>
      </c>
      <c r="I133" s="12" t="s">
        <v>416</v>
      </c>
      <c r="J133" s="12" t="s">
        <v>21</v>
      </c>
      <c r="K133" s="12" t="n">
        <v>11.291</v>
      </c>
      <c r="L133" s="13" t="n">
        <f aca="false">(2.25*2)*K133</f>
        <v>50.8095</v>
      </c>
      <c r="M133" s="14"/>
      <c r="N133" s="14"/>
      <c r="O133" s="14"/>
      <c r="P133" s="14"/>
      <c r="Q133" s="12" t="n">
        <v>2</v>
      </c>
      <c r="R133" s="12" t="s">
        <v>417</v>
      </c>
      <c r="S133" s="12" t="s">
        <v>21</v>
      </c>
      <c r="T133" s="12" t="n">
        <v>11.291</v>
      </c>
      <c r="U133" s="13" t="n">
        <f aca="false">(2.25*2)*T133</f>
        <v>50.8095</v>
      </c>
      <c r="V133" s="14"/>
      <c r="W133" s="14"/>
      <c r="X133" s="14"/>
      <c r="Y133" s="14"/>
      <c r="Z133" s="12" t="n">
        <v>2</v>
      </c>
      <c r="AA133" s="12" t="s">
        <v>415</v>
      </c>
      <c r="AB133" s="12" t="s">
        <v>21</v>
      </c>
      <c r="AC133" s="12" t="n">
        <v>11.291</v>
      </c>
      <c r="AD133" s="12" t="n">
        <f aca="false">(1.8*2)*AC133</f>
        <v>40.6476</v>
      </c>
      <c r="AE133" s="14"/>
      <c r="AF133" s="18"/>
      <c r="AG133" s="14"/>
      <c r="AH133" s="14"/>
      <c r="AI133" s="9"/>
      <c r="AJ133" s="9"/>
    </row>
    <row r="134" customFormat="false" ht="42.75" hidden="false" customHeight="true" outlineLevel="0" collapsed="false">
      <c r="A134" s="10" t="s">
        <v>380</v>
      </c>
      <c r="B134" s="63" t="s">
        <v>418</v>
      </c>
      <c r="C134" s="12"/>
      <c r="D134" s="12"/>
      <c r="E134" s="12"/>
      <c r="F134" s="12"/>
      <c r="G134" s="12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2"/>
      <c r="AA134" s="12"/>
      <c r="AB134" s="12"/>
      <c r="AC134" s="12"/>
      <c r="AD134" s="12"/>
      <c r="AE134" s="14"/>
      <c r="AF134" s="39"/>
      <c r="AG134" s="14"/>
      <c r="AH134" s="14"/>
      <c r="AI134" s="9"/>
      <c r="AJ134" s="9"/>
    </row>
    <row r="135" customFormat="false" ht="31.5" hidden="false" customHeight="true" outlineLevel="0" collapsed="false">
      <c r="A135" s="10" t="s">
        <v>380</v>
      </c>
      <c r="B135" s="63" t="s">
        <v>419</v>
      </c>
      <c r="C135" s="14"/>
      <c r="D135" s="14"/>
      <c r="E135" s="14"/>
      <c r="F135" s="14"/>
      <c r="G135" s="14"/>
      <c r="H135" s="12" t="n">
        <v>2</v>
      </c>
      <c r="I135" s="12" t="s">
        <v>420</v>
      </c>
      <c r="J135" s="12" t="s">
        <v>21</v>
      </c>
      <c r="K135" s="12" t="n">
        <v>11.291</v>
      </c>
      <c r="L135" s="13" t="n">
        <f aca="false">(2.25*2)*K135</f>
        <v>50.8095</v>
      </c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9"/>
      <c r="AJ135" s="9"/>
    </row>
    <row r="136" customFormat="false" ht="14.4" hidden="false" customHeight="false" outlineLevel="0" collapsed="false">
      <c r="A136" s="10" t="s">
        <v>380</v>
      </c>
      <c r="B136" s="63" t="s">
        <v>421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9"/>
      <c r="AJ136" s="9"/>
    </row>
    <row r="137" customFormat="false" ht="39" hidden="false" customHeight="true" outlineLevel="0" collapsed="false">
      <c r="A137" s="10" t="s">
        <v>380</v>
      </c>
      <c r="B137" s="63" t="s">
        <v>311</v>
      </c>
      <c r="C137" s="12" t="s">
        <v>63</v>
      </c>
      <c r="D137" s="12" t="s">
        <v>422</v>
      </c>
      <c r="E137" s="12" t="s">
        <v>65</v>
      </c>
      <c r="F137" s="12" t="n">
        <v>12.5766</v>
      </c>
      <c r="G137" s="13" t="n">
        <f aca="false">(28*3)*F137</f>
        <v>1056.4344</v>
      </c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14"/>
      <c r="AA137" s="14"/>
      <c r="AB137" s="14"/>
      <c r="AC137" s="14"/>
      <c r="AD137" s="14"/>
      <c r="AE137" s="39"/>
      <c r="AF137" s="39"/>
      <c r="AG137" s="39"/>
      <c r="AH137" s="39"/>
      <c r="AI137" s="9"/>
      <c r="AJ137" s="9"/>
    </row>
    <row r="138" customFormat="false" ht="48" hidden="false" customHeight="true" outlineLevel="0" collapsed="false">
      <c r="A138" s="10" t="s">
        <v>380</v>
      </c>
      <c r="B138" s="63" t="s">
        <v>423</v>
      </c>
      <c r="C138" s="12" t="s">
        <v>67</v>
      </c>
      <c r="D138" s="12" t="s">
        <v>424</v>
      </c>
      <c r="E138" s="12" t="s">
        <v>58</v>
      </c>
      <c r="F138" s="12" t="n">
        <v>11.72</v>
      </c>
      <c r="G138" s="13" t="n">
        <f aca="false">(21*3)*F138</f>
        <v>738.36</v>
      </c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14"/>
      <c r="AA138" s="14"/>
      <c r="AB138" s="14"/>
      <c r="AC138" s="14"/>
      <c r="AD138" s="14"/>
      <c r="AE138" s="39"/>
      <c r="AF138" s="39"/>
      <c r="AG138" s="39"/>
      <c r="AH138" s="39"/>
      <c r="AI138" s="9"/>
      <c r="AJ138" s="9"/>
    </row>
    <row r="139" customFormat="false" ht="39" hidden="false" customHeight="true" outlineLevel="0" collapsed="false">
      <c r="A139" s="10" t="s">
        <v>425</v>
      </c>
      <c r="B139" s="54" t="s">
        <v>426</v>
      </c>
      <c r="C139" s="14"/>
      <c r="D139" s="14"/>
      <c r="E139" s="14"/>
      <c r="F139" s="14"/>
      <c r="G139" s="14"/>
      <c r="H139" s="12" t="n">
        <v>2</v>
      </c>
      <c r="I139" s="12" t="s">
        <v>427</v>
      </c>
      <c r="J139" s="12" t="s">
        <v>21</v>
      </c>
      <c r="K139" s="12" t="n">
        <v>11.291</v>
      </c>
      <c r="L139" s="13" t="n">
        <f aca="false">(2.25*2)*K139</f>
        <v>50.8095</v>
      </c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9"/>
      <c r="AJ139" s="9"/>
    </row>
    <row r="140" customFormat="false" ht="36" hidden="false" customHeight="true" outlineLevel="0" collapsed="false">
      <c r="A140" s="10" t="s">
        <v>425</v>
      </c>
      <c r="B140" s="54" t="s">
        <v>428</v>
      </c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2" t="n">
        <v>2</v>
      </c>
      <c r="R140" s="12" t="s">
        <v>429</v>
      </c>
      <c r="S140" s="12" t="s">
        <v>21</v>
      </c>
      <c r="T140" s="12" t="n">
        <v>11.291</v>
      </c>
      <c r="U140" s="13" t="n">
        <f aca="false">(2.25*2)*T140</f>
        <v>50.8095</v>
      </c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9"/>
      <c r="AJ140" s="9"/>
    </row>
    <row r="141" customFormat="false" ht="14.4" hidden="false" customHeight="false" outlineLevel="0" collapsed="false">
      <c r="A141" s="10" t="s">
        <v>425</v>
      </c>
      <c r="B141" s="54" t="s">
        <v>430</v>
      </c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9"/>
      <c r="AJ141" s="9"/>
    </row>
    <row r="142" customFormat="false" ht="33.75" hidden="false" customHeight="true" outlineLevel="0" collapsed="false">
      <c r="A142" s="10" t="s">
        <v>425</v>
      </c>
      <c r="B142" s="54" t="s">
        <v>431</v>
      </c>
      <c r="C142" s="12" t="n">
        <v>3</v>
      </c>
      <c r="D142" s="16" t="s">
        <v>432</v>
      </c>
      <c r="E142" s="16" t="s">
        <v>21</v>
      </c>
      <c r="F142" s="16" t="n">
        <v>11.291</v>
      </c>
      <c r="G142" s="16" t="n">
        <f aca="false">(1.25*3)*F142</f>
        <v>42.34125</v>
      </c>
      <c r="H142" s="12" t="n">
        <v>2</v>
      </c>
      <c r="I142" s="12" t="s">
        <v>433</v>
      </c>
      <c r="J142" s="12" t="s">
        <v>21</v>
      </c>
      <c r="K142" s="12" t="n">
        <v>11.291</v>
      </c>
      <c r="L142" s="13" t="n">
        <f aca="false">(2.25*2)*K142</f>
        <v>50.8095</v>
      </c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2" t="n">
        <v>3</v>
      </c>
      <c r="AA142" s="16" t="s">
        <v>434</v>
      </c>
      <c r="AB142" s="16" t="s">
        <v>21</v>
      </c>
      <c r="AC142" s="16" t="n">
        <v>11.291</v>
      </c>
      <c r="AD142" s="16" t="n">
        <f aca="false">(1.8*3)*AC142</f>
        <v>60.9714</v>
      </c>
      <c r="AE142" s="14"/>
      <c r="AF142" s="14"/>
      <c r="AG142" s="14"/>
      <c r="AH142" s="14"/>
      <c r="AI142" s="9"/>
      <c r="AJ142" s="9"/>
    </row>
    <row r="143" customFormat="false" ht="39" hidden="false" customHeight="true" outlineLevel="0" collapsed="false">
      <c r="A143" s="10" t="s">
        <v>425</v>
      </c>
      <c r="B143" s="54" t="s">
        <v>435</v>
      </c>
      <c r="C143" s="14"/>
      <c r="D143" s="18"/>
      <c r="E143" s="18"/>
      <c r="F143" s="18"/>
      <c r="G143" s="18"/>
      <c r="H143" s="14"/>
      <c r="I143" s="14"/>
      <c r="J143" s="14"/>
      <c r="K143" s="14"/>
      <c r="L143" s="14"/>
      <c r="M143" s="14"/>
      <c r="N143" s="14"/>
      <c r="O143" s="14"/>
      <c r="P143" s="14"/>
      <c r="Q143" s="12" t="n">
        <v>2</v>
      </c>
      <c r="R143" s="12" t="s">
        <v>436</v>
      </c>
      <c r="S143" s="12" t="s">
        <v>21</v>
      </c>
      <c r="T143" s="12" t="n">
        <v>11.291</v>
      </c>
      <c r="U143" s="13" t="n">
        <f aca="false">(2.25*2)*T143</f>
        <v>50.8095</v>
      </c>
      <c r="V143" s="17" t="n">
        <v>1</v>
      </c>
      <c r="W143" s="17" t="s">
        <v>437</v>
      </c>
      <c r="X143" s="17" t="n">
        <v>20</v>
      </c>
      <c r="Y143" s="19" t="n">
        <f aca="false">2.25*X143</f>
        <v>45</v>
      </c>
      <c r="Z143" s="14"/>
      <c r="AA143" s="14"/>
      <c r="AB143" s="14"/>
      <c r="AC143" s="14"/>
      <c r="AD143" s="14"/>
      <c r="AE143" s="14"/>
      <c r="AF143" s="14"/>
      <c r="AG143" s="14"/>
      <c r="AH143" s="14"/>
      <c r="AI143" s="9"/>
      <c r="AJ143" s="9"/>
    </row>
    <row r="144" customFormat="false" ht="14.4" hidden="false" customHeight="false" outlineLevel="0" collapsed="false">
      <c r="A144" s="10" t="s">
        <v>425</v>
      </c>
      <c r="B144" s="54" t="s">
        <v>438</v>
      </c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9"/>
      <c r="AJ144" s="9"/>
    </row>
    <row r="145" customFormat="false" ht="28.5" hidden="false" customHeight="true" outlineLevel="0" collapsed="false">
      <c r="A145" s="10" t="s">
        <v>425</v>
      </c>
      <c r="B145" s="54" t="s">
        <v>439</v>
      </c>
      <c r="C145" s="12" t="n">
        <v>2</v>
      </c>
      <c r="D145" s="12" t="s">
        <v>440</v>
      </c>
      <c r="E145" s="12" t="s">
        <v>21</v>
      </c>
      <c r="F145" s="12" t="n">
        <v>11.291</v>
      </c>
      <c r="G145" s="12" t="n">
        <f aca="false">(1.25*2)*F145</f>
        <v>28.2275</v>
      </c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2" t="n">
        <v>2</v>
      </c>
      <c r="AA145" s="16" t="s">
        <v>440</v>
      </c>
      <c r="AB145" s="16" t="s">
        <v>21</v>
      </c>
      <c r="AC145" s="16" t="n">
        <v>11.291</v>
      </c>
      <c r="AD145" s="16" t="n">
        <f aca="false">(1.8*2)*AC145</f>
        <v>40.6476</v>
      </c>
      <c r="AE145" s="14"/>
      <c r="AF145" s="14"/>
      <c r="AG145" s="14"/>
      <c r="AH145" s="14"/>
      <c r="AI145" s="9"/>
      <c r="AJ145" s="9"/>
    </row>
    <row r="146" customFormat="false" ht="33" hidden="false" customHeight="true" outlineLevel="0" collapsed="false">
      <c r="A146" s="10" t="s">
        <v>425</v>
      </c>
      <c r="B146" s="54" t="s">
        <v>441</v>
      </c>
      <c r="C146" s="12"/>
      <c r="D146" s="12"/>
      <c r="E146" s="12"/>
      <c r="F146" s="12"/>
      <c r="G146" s="12"/>
      <c r="H146" s="12" t="n">
        <v>2</v>
      </c>
      <c r="I146" s="66" t="s">
        <v>317</v>
      </c>
      <c r="J146" s="12" t="s">
        <v>21</v>
      </c>
      <c r="K146" s="12" t="n">
        <v>11.291</v>
      </c>
      <c r="L146" s="13" t="n">
        <f aca="false">(2.25*2)*K146</f>
        <v>50.8095</v>
      </c>
      <c r="M146" s="14"/>
      <c r="N146" s="14"/>
      <c r="O146" s="14"/>
      <c r="P146" s="14"/>
      <c r="Q146" s="12" t="n">
        <v>2</v>
      </c>
      <c r="R146" s="66" t="s">
        <v>317</v>
      </c>
      <c r="S146" s="12" t="s">
        <v>21</v>
      </c>
      <c r="T146" s="12" t="n">
        <v>11.291</v>
      </c>
      <c r="U146" s="13" t="n">
        <f aca="false">(2.25*2)*T146</f>
        <v>50.8095</v>
      </c>
      <c r="V146" s="14"/>
      <c r="W146" s="14"/>
      <c r="X146" s="14"/>
      <c r="Y146" s="14"/>
      <c r="Z146" s="14"/>
      <c r="AA146" s="67"/>
      <c r="AB146" s="14"/>
      <c r="AC146" s="14"/>
      <c r="AD146" s="14"/>
      <c r="AE146" s="14"/>
      <c r="AF146" s="14"/>
      <c r="AG146" s="14"/>
      <c r="AH146" s="14"/>
      <c r="AI146" s="9"/>
      <c r="AJ146" s="9"/>
    </row>
    <row r="147" customFormat="false" ht="35.25" hidden="false" customHeight="true" outlineLevel="0" collapsed="false">
      <c r="A147" s="10" t="s">
        <v>425</v>
      </c>
      <c r="B147" s="54" t="s">
        <v>442</v>
      </c>
      <c r="C147" s="32" t="n">
        <v>2</v>
      </c>
      <c r="D147" s="32" t="s">
        <v>443</v>
      </c>
      <c r="E147" s="32" t="s">
        <v>21</v>
      </c>
      <c r="F147" s="32" t="n">
        <v>11.291</v>
      </c>
      <c r="G147" s="32" t="n">
        <f aca="false">(1.25*2)*F147</f>
        <v>28.2275</v>
      </c>
      <c r="H147" s="14"/>
      <c r="I147" s="67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2" t="n">
        <v>3</v>
      </c>
      <c r="AA147" s="32" t="s">
        <v>444</v>
      </c>
      <c r="AB147" s="12" t="s">
        <v>21</v>
      </c>
      <c r="AC147" s="12" t="n">
        <v>11.291</v>
      </c>
      <c r="AD147" s="12" t="n">
        <f aca="false">(1.8*3)*AC147</f>
        <v>60.9714</v>
      </c>
      <c r="AE147" s="32" t="n">
        <v>1</v>
      </c>
      <c r="AF147" s="32" t="s">
        <v>445</v>
      </c>
      <c r="AG147" s="32" t="n">
        <v>20</v>
      </c>
      <c r="AH147" s="52" t="n">
        <f aca="false">1.75*AG147</f>
        <v>35</v>
      </c>
      <c r="AI147" s="9"/>
      <c r="AJ147" s="9"/>
    </row>
    <row r="148" customFormat="false" ht="33" hidden="false" customHeight="true" outlineLevel="0" collapsed="false">
      <c r="A148" s="10" t="s">
        <v>425</v>
      </c>
      <c r="B148" s="54" t="s">
        <v>446</v>
      </c>
      <c r="C148" s="32"/>
      <c r="D148" s="32"/>
      <c r="E148" s="32"/>
      <c r="F148" s="32"/>
      <c r="G148" s="32"/>
      <c r="H148" s="12" t="n">
        <v>2</v>
      </c>
      <c r="I148" s="12" t="s">
        <v>447</v>
      </c>
      <c r="J148" s="12" t="s">
        <v>21</v>
      </c>
      <c r="K148" s="12" t="n">
        <v>11.291</v>
      </c>
      <c r="L148" s="13" t="n">
        <f aca="false">(2.25*2)*K148</f>
        <v>50.8095</v>
      </c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2"/>
      <c r="AA148" s="32"/>
      <c r="AB148" s="12"/>
      <c r="AC148" s="12"/>
      <c r="AD148" s="12"/>
      <c r="AE148" s="32"/>
      <c r="AF148" s="32"/>
      <c r="AG148" s="32"/>
      <c r="AH148" s="52"/>
      <c r="AI148" s="9"/>
      <c r="AJ148" s="9"/>
    </row>
    <row r="149" customFormat="false" ht="39" hidden="false" customHeight="true" outlineLevel="0" collapsed="false">
      <c r="A149" s="10" t="s">
        <v>425</v>
      </c>
      <c r="B149" s="54" t="s">
        <v>448</v>
      </c>
      <c r="C149" s="32" t="n">
        <v>2</v>
      </c>
      <c r="D149" s="32" t="s">
        <v>449</v>
      </c>
      <c r="E149" s="32" t="s">
        <v>21</v>
      </c>
      <c r="F149" s="32" t="n">
        <v>11.291</v>
      </c>
      <c r="G149" s="32" t="n">
        <f aca="false">(1.25*2)*F149</f>
        <v>28.2275</v>
      </c>
      <c r="H149" s="12" t="n">
        <v>2</v>
      </c>
      <c r="I149" s="12" t="s">
        <v>450</v>
      </c>
      <c r="J149" s="12" t="s">
        <v>21</v>
      </c>
      <c r="K149" s="12" t="n">
        <v>11.291</v>
      </c>
      <c r="L149" s="13" t="n">
        <f aca="false">(2.25*2)*K149</f>
        <v>50.8095</v>
      </c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9"/>
      <c r="AJ149" s="9"/>
    </row>
    <row r="150" customFormat="false" ht="34.5" hidden="false" customHeight="true" outlineLevel="0" collapsed="false">
      <c r="A150" s="10" t="s">
        <v>425</v>
      </c>
      <c r="B150" s="54" t="s">
        <v>451</v>
      </c>
      <c r="C150" s="32"/>
      <c r="D150" s="32"/>
      <c r="E150" s="32"/>
      <c r="F150" s="32"/>
      <c r="G150" s="32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9"/>
      <c r="AJ150" s="9"/>
    </row>
    <row r="151" customFormat="false" ht="28.8" hidden="false" customHeight="true" outlineLevel="0" collapsed="false">
      <c r="A151" s="10" t="s">
        <v>425</v>
      </c>
      <c r="B151" s="54" t="s">
        <v>452</v>
      </c>
      <c r="C151" s="32" t="n">
        <v>2</v>
      </c>
      <c r="D151" s="32" t="s">
        <v>453</v>
      </c>
      <c r="E151" s="32" t="s">
        <v>21</v>
      </c>
      <c r="F151" s="32" t="n">
        <v>11.291</v>
      </c>
      <c r="G151" s="32" t="n">
        <f aca="false">(1.25*2)*F151</f>
        <v>28.2275</v>
      </c>
      <c r="H151" s="14"/>
      <c r="I151" s="14"/>
      <c r="J151" s="14"/>
      <c r="K151" s="14"/>
      <c r="L151" s="14"/>
      <c r="M151" s="14"/>
      <c r="N151" s="14"/>
      <c r="O151" s="14"/>
      <c r="P151" s="14"/>
      <c r="Q151" s="12" t="n">
        <v>2</v>
      </c>
      <c r="R151" s="12" t="s">
        <v>454</v>
      </c>
      <c r="S151" s="12" t="s">
        <v>21</v>
      </c>
      <c r="T151" s="12" t="n">
        <v>11.291</v>
      </c>
      <c r="U151" s="13" t="n">
        <f aca="false">(2.25*2)*T151</f>
        <v>50.8095</v>
      </c>
      <c r="V151" s="14"/>
      <c r="W151" s="14"/>
      <c r="X151" s="14"/>
      <c r="Y151" s="14"/>
      <c r="Z151" s="12" t="n">
        <v>2</v>
      </c>
      <c r="AA151" s="16" t="s">
        <v>455</v>
      </c>
      <c r="AB151" s="12" t="s">
        <v>21</v>
      </c>
      <c r="AC151" s="12" t="n">
        <v>11.291</v>
      </c>
      <c r="AD151" s="12" t="n">
        <f aca="false">(1.8*2)*AC151</f>
        <v>40.6476</v>
      </c>
      <c r="AE151" s="14"/>
      <c r="AF151" s="18"/>
      <c r="AG151" s="14"/>
      <c r="AH151" s="14"/>
      <c r="AI151" s="9"/>
      <c r="AJ151" s="9"/>
    </row>
    <row r="152" customFormat="false" ht="28.8" hidden="false" customHeight="false" outlineLevel="0" collapsed="false">
      <c r="A152" s="10" t="s">
        <v>425</v>
      </c>
      <c r="B152" s="54" t="s">
        <v>456</v>
      </c>
      <c r="C152" s="32"/>
      <c r="D152" s="32"/>
      <c r="E152" s="32"/>
      <c r="F152" s="32"/>
      <c r="G152" s="32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2"/>
      <c r="AA152" s="26"/>
      <c r="AB152" s="12"/>
      <c r="AC152" s="12"/>
      <c r="AD152" s="12"/>
      <c r="AE152" s="14"/>
      <c r="AF152" s="39"/>
      <c r="AG152" s="14"/>
      <c r="AH152" s="14"/>
      <c r="AI152" s="9"/>
      <c r="AJ152" s="9"/>
    </row>
    <row r="153" customFormat="false" ht="30" hidden="false" customHeight="true" outlineLevel="0" collapsed="false">
      <c r="A153" s="10" t="s">
        <v>425</v>
      </c>
      <c r="B153" s="54" t="s">
        <v>457</v>
      </c>
      <c r="C153" s="32" t="n">
        <v>2</v>
      </c>
      <c r="D153" s="17" t="s">
        <v>458</v>
      </c>
      <c r="E153" s="32" t="s">
        <v>21</v>
      </c>
      <c r="F153" s="32" t="n">
        <v>11.291</v>
      </c>
      <c r="G153" s="32" t="n">
        <f aca="false">(1.25*2)*F153</f>
        <v>28.2275</v>
      </c>
      <c r="H153" s="12" t="n">
        <v>2</v>
      </c>
      <c r="I153" s="17" t="s">
        <v>458</v>
      </c>
      <c r="J153" s="12" t="s">
        <v>21</v>
      </c>
      <c r="K153" s="12" t="n">
        <v>11.291</v>
      </c>
      <c r="L153" s="13" t="n">
        <f aca="false">(2.25*2)*K153</f>
        <v>50.8095</v>
      </c>
      <c r="M153" s="14"/>
      <c r="N153" s="14"/>
      <c r="O153" s="14"/>
      <c r="P153" s="14"/>
      <c r="Q153" s="12" t="n">
        <v>2</v>
      </c>
      <c r="R153" s="17" t="s">
        <v>459</v>
      </c>
      <c r="S153" s="12" t="s">
        <v>21</v>
      </c>
      <c r="T153" s="12" t="n">
        <v>11.291</v>
      </c>
      <c r="U153" s="13" t="n">
        <f aca="false">(2.25*2)*T153</f>
        <v>50.8095</v>
      </c>
      <c r="V153" s="14"/>
      <c r="W153" s="14"/>
      <c r="X153" s="14"/>
      <c r="Y153" s="14"/>
      <c r="Z153" s="12" t="n">
        <v>2</v>
      </c>
      <c r="AA153" s="17" t="s">
        <v>458</v>
      </c>
      <c r="AB153" s="12" t="s">
        <v>21</v>
      </c>
      <c r="AC153" s="12" t="n">
        <v>11.291</v>
      </c>
      <c r="AD153" s="12" t="n">
        <f aca="false">(1.8*2)*AC153</f>
        <v>40.6476</v>
      </c>
      <c r="AE153" s="14"/>
      <c r="AF153" s="18"/>
      <c r="AG153" s="14"/>
      <c r="AH153" s="14"/>
      <c r="AI153" s="9"/>
      <c r="AJ153" s="9"/>
    </row>
    <row r="154" customFormat="false" ht="14.4" hidden="false" customHeight="false" outlineLevel="0" collapsed="false">
      <c r="A154" s="10" t="s">
        <v>425</v>
      </c>
      <c r="B154" s="54" t="s">
        <v>460</v>
      </c>
      <c r="C154" s="32"/>
      <c r="D154" s="53"/>
      <c r="E154" s="32"/>
      <c r="F154" s="32"/>
      <c r="G154" s="32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2"/>
      <c r="AA154" s="26"/>
      <c r="AB154" s="12"/>
      <c r="AC154" s="12"/>
      <c r="AD154" s="12"/>
      <c r="AE154" s="14"/>
      <c r="AF154" s="39"/>
      <c r="AG154" s="14"/>
      <c r="AH154" s="14"/>
      <c r="AI154" s="9"/>
      <c r="AJ154" s="9"/>
    </row>
    <row r="155" customFormat="false" ht="33.75" hidden="false" customHeight="true" outlineLevel="0" collapsed="false">
      <c r="A155" s="10" t="s">
        <v>425</v>
      </c>
      <c r="B155" s="54" t="s">
        <v>461</v>
      </c>
      <c r="C155" s="32" t="n">
        <v>2</v>
      </c>
      <c r="D155" s="32" t="s">
        <v>462</v>
      </c>
      <c r="E155" s="32" t="s">
        <v>21</v>
      </c>
      <c r="F155" s="32" t="n">
        <v>11.291</v>
      </c>
      <c r="G155" s="32" t="n">
        <f aca="false">(1.25*2)*F155</f>
        <v>28.2275</v>
      </c>
      <c r="H155" s="12" t="n">
        <v>2</v>
      </c>
      <c r="I155" s="17" t="s">
        <v>463</v>
      </c>
      <c r="J155" s="12" t="s">
        <v>21</v>
      </c>
      <c r="K155" s="12" t="n">
        <v>11.291</v>
      </c>
      <c r="L155" s="13" t="n">
        <f aca="false">(2.25*2)*K155</f>
        <v>50.8095</v>
      </c>
      <c r="M155" s="14"/>
      <c r="N155" s="14"/>
      <c r="O155" s="14"/>
      <c r="P155" s="14"/>
      <c r="Q155" s="12" t="n">
        <v>2</v>
      </c>
      <c r="R155" s="12" t="s">
        <v>464</v>
      </c>
      <c r="S155" s="12" t="s">
        <v>21</v>
      </c>
      <c r="T155" s="12" t="n">
        <v>11.291</v>
      </c>
      <c r="U155" s="13" t="n">
        <f aca="false">(2.25*2)*T155</f>
        <v>50.8095</v>
      </c>
      <c r="V155" s="14"/>
      <c r="W155" s="14"/>
      <c r="X155" s="14"/>
      <c r="Y155" s="14"/>
      <c r="Z155" s="12" t="n">
        <v>2</v>
      </c>
      <c r="AA155" s="32" t="s">
        <v>465</v>
      </c>
      <c r="AB155" s="12" t="s">
        <v>21</v>
      </c>
      <c r="AC155" s="12" t="n">
        <v>11.291</v>
      </c>
      <c r="AD155" s="12" t="n">
        <f aca="false">(1.8*2)*AC155</f>
        <v>40.6476</v>
      </c>
      <c r="AE155" s="14"/>
      <c r="AF155" s="14"/>
      <c r="AG155" s="14"/>
      <c r="AH155" s="14"/>
      <c r="AI155" s="9"/>
      <c r="AJ155" s="9"/>
    </row>
    <row r="156" customFormat="false" ht="14.4" hidden="false" customHeight="false" outlineLevel="0" collapsed="false">
      <c r="A156" s="10" t="s">
        <v>425</v>
      </c>
      <c r="B156" s="54" t="s">
        <v>466</v>
      </c>
      <c r="C156" s="32"/>
      <c r="D156" s="32"/>
      <c r="E156" s="32"/>
      <c r="F156" s="32"/>
      <c r="G156" s="32"/>
      <c r="H156" s="14"/>
      <c r="I156" s="67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2"/>
      <c r="AA156" s="32"/>
      <c r="AB156" s="12"/>
      <c r="AC156" s="12"/>
      <c r="AD156" s="12"/>
      <c r="AE156" s="14"/>
      <c r="AF156" s="14"/>
      <c r="AG156" s="14"/>
      <c r="AH156" s="14"/>
      <c r="AI156" s="9"/>
      <c r="AJ156" s="9"/>
    </row>
    <row r="157" customFormat="false" ht="40.5" hidden="false" customHeight="true" outlineLevel="0" collapsed="false">
      <c r="A157" s="10" t="s">
        <v>425</v>
      </c>
      <c r="B157" s="54" t="s">
        <v>62</v>
      </c>
      <c r="C157" s="13" t="s">
        <v>63</v>
      </c>
      <c r="D157" s="13" t="s">
        <v>467</v>
      </c>
      <c r="E157" s="13" t="s">
        <v>65</v>
      </c>
      <c r="F157" s="13" t="n">
        <v>12.5766</v>
      </c>
      <c r="G157" s="13" t="n">
        <f aca="false">(28*2)*F157</f>
        <v>704.2896</v>
      </c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14"/>
      <c r="AA157" s="14"/>
      <c r="AB157" s="14"/>
      <c r="AC157" s="14"/>
      <c r="AD157" s="14"/>
      <c r="AE157" s="39"/>
      <c r="AF157" s="39"/>
      <c r="AG157" s="39"/>
      <c r="AH157" s="39"/>
      <c r="AI157" s="9"/>
      <c r="AJ157" s="9"/>
    </row>
    <row r="158" customFormat="false" ht="32.25" hidden="false" customHeight="true" outlineLevel="0" collapsed="false">
      <c r="A158" s="10" t="s">
        <v>425</v>
      </c>
      <c r="B158" s="54" t="s">
        <v>66</v>
      </c>
      <c r="C158" s="12" t="s">
        <v>67</v>
      </c>
      <c r="D158" s="12" t="s">
        <v>468</v>
      </c>
      <c r="E158" s="12" t="s">
        <v>58</v>
      </c>
      <c r="F158" s="12" t="n">
        <v>11.72</v>
      </c>
      <c r="G158" s="13" t="n">
        <f aca="false">(21*1)*F158</f>
        <v>246.12</v>
      </c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14"/>
      <c r="AA158" s="14"/>
      <c r="AB158" s="14"/>
      <c r="AC158" s="14"/>
      <c r="AD158" s="14"/>
      <c r="AE158" s="39"/>
      <c r="AF158" s="39"/>
      <c r="AG158" s="39"/>
      <c r="AH158" s="39"/>
      <c r="AI158" s="9"/>
      <c r="AJ158" s="9"/>
    </row>
    <row r="159" customFormat="false" ht="29.4" hidden="false" customHeight="true" outlineLevel="0" collapsed="false">
      <c r="B159" s="68" t="s">
        <v>469</v>
      </c>
      <c r="C159" s="16"/>
      <c r="D159" s="16"/>
      <c r="E159" s="16"/>
      <c r="F159" s="16"/>
      <c r="G159" s="16" t="n">
        <f aca="false">SUM(G2:G158)*4</f>
        <v>66397.5284000001</v>
      </c>
      <c r="H159" s="16"/>
      <c r="I159" s="16"/>
      <c r="J159" s="16"/>
      <c r="K159" s="16"/>
      <c r="L159" s="16" t="n">
        <f aca="false">SUM(L2:L158)*2</f>
        <v>4979.331</v>
      </c>
      <c r="M159" s="16"/>
      <c r="N159" s="16"/>
      <c r="O159" s="16"/>
      <c r="P159" s="16" t="n">
        <f aca="false">SUM(P2:P158)*4</f>
        <v>720</v>
      </c>
      <c r="Q159" s="16"/>
      <c r="R159" s="16"/>
      <c r="S159" s="16"/>
      <c r="T159" s="16"/>
      <c r="U159" s="16" t="n">
        <f aca="false">SUM(U2:U158)*2</f>
        <v>5639.8545</v>
      </c>
      <c r="V159" s="16"/>
      <c r="W159" s="16"/>
      <c r="X159" s="16"/>
      <c r="Y159" s="16" t="n">
        <f aca="false">SUM(Y2:Y158)*4</f>
        <v>540</v>
      </c>
      <c r="Z159" s="16"/>
      <c r="AA159" s="16"/>
      <c r="AB159" s="16"/>
      <c r="AC159" s="16"/>
      <c r="AD159" s="16" t="n">
        <f aca="false">SUM(AD2:AD158)*4</f>
        <v>17376.849</v>
      </c>
      <c r="AE159" s="16"/>
      <c r="AF159" s="16"/>
      <c r="AG159" s="16"/>
      <c r="AH159" s="16" t="n">
        <f aca="false">SUM(AH2:AH158)*4</f>
        <v>3300</v>
      </c>
      <c r="AI159" s="9"/>
      <c r="AJ159" s="9"/>
    </row>
    <row r="160" customFormat="false" ht="14.4" hidden="false" customHeight="false" outlineLevel="0" collapsed="false">
      <c r="B160" s="69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9"/>
      <c r="AJ160" s="9"/>
    </row>
    <row r="161" customFormat="false" ht="15" hidden="false" customHeight="false" outlineLevel="0" collapsed="false">
      <c r="B161" s="70"/>
      <c r="C161" s="71"/>
      <c r="D161" s="71"/>
      <c r="E161" s="72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  <c r="AA161" s="72"/>
      <c r="AB161" s="72"/>
      <c r="AC161" s="72"/>
      <c r="AD161" s="72"/>
      <c r="AE161" s="72"/>
      <c r="AF161" s="72"/>
      <c r="AG161" s="72"/>
      <c r="AH161" s="72"/>
      <c r="AI161" s="9"/>
      <c r="AJ161" s="9"/>
    </row>
    <row r="162" customFormat="false" ht="15" hidden="false" customHeight="false" outlineLevel="0" collapsed="false">
      <c r="B162" s="73"/>
      <c r="C162" s="74"/>
      <c r="D162" s="74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9"/>
      <c r="AJ162" s="9"/>
    </row>
    <row r="163" customFormat="false" ht="15" hidden="false" customHeight="false" outlineLevel="0" collapsed="false">
      <c r="B163" s="73"/>
      <c r="C163" s="74"/>
      <c r="D163" s="74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9"/>
      <c r="AJ163" s="9"/>
    </row>
    <row r="164" customFormat="false" ht="15" hidden="false" customHeight="false" outlineLevel="0" collapsed="false">
      <c r="B164" s="73"/>
      <c r="C164" s="74"/>
      <c r="D164" s="74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9"/>
      <c r="AJ164" s="9"/>
    </row>
    <row r="165" customFormat="false" ht="15" hidden="false" customHeight="false" outlineLevel="0" collapsed="false">
      <c r="B165" s="73"/>
      <c r="C165" s="74"/>
      <c r="D165" s="74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9"/>
      <c r="AJ165" s="9"/>
    </row>
    <row r="166" customFormat="false" ht="15" hidden="false" customHeight="false" outlineLevel="0" collapsed="false">
      <c r="B166" s="73"/>
      <c r="C166" s="74"/>
      <c r="D166" s="74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9"/>
      <c r="AJ166" s="9"/>
    </row>
    <row r="167" customFormat="false" ht="15" hidden="false" customHeight="false" outlineLevel="0" collapsed="false">
      <c r="B167" s="73"/>
      <c r="C167" s="74"/>
      <c r="D167" s="74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5"/>
      <c r="AG167" s="75"/>
      <c r="AH167" s="75"/>
      <c r="AI167" s="9"/>
      <c r="AJ167" s="9"/>
    </row>
    <row r="168" customFormat="false" ht="15" hidden="false" customHeight="false" outlineLevel="0" collapsed="false">
      <c r="B168" s="73"/>
      <c r="C168" s="74"/>
      <c r="D168" s="74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  <c r="AI168" s="9"/>
      <c r="AJ168" s="9"/>
    </row>
    <row r="169" customFormat="false" ht="15" hidden="false" customHeight="false" outlineLevel="0" collapsed="false">
      <c r="B169" s="73"/>
      <c r="C169" s="74"/>
      <c r="D169" s="74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9"/>
      <c r="AJ169" s="9"/>
    </row>
    <row r="170" customFormat="false" ht="15" hidden="false" customHeight="false" outlineLevel="0" collapsed="false">
      <c r="B170" s="73"/>
      <c r="C170" s="74"/>
      <c r="D170" s="74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  <c r="AI170" s="9"/>
      <c r="AJ170" s="9"/>
    </row>
    <row r="171" customFormat="false" ht="15" hidden="false" customHeight="false" outlineLevel="0" collapsed="false">
      <c r="B171" s="73"/>
      <c r="C171" s="74"/>
      <c r="D171" s="74"/>
      <c r="E171" s="75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  <c r="AI171" s="9"/>
      <c r="AJ171" s="9"/>
    </row>
    <row r="172" customFormat="false" ht="15" hidden="false" customHeight="false" outlineLevel="0" collapsed="false">
      <c r="B172" s="73"/>
      <c r="C172" s="74"/>
      <c r="D172" s="74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  <c r="AI172" s="9"/>
      <c r="AJ172" s="9"/>
    </row>
    <row r="173" customFormat="false" ht="15" hidden="false" customHeight="false" outlineLevel="0" collapsed="false">
      <c r="B173" s="73"/>
      <c r="C173" s="74"/>
      <c r="D173" s="74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75"/>
      <c r="AF173" s="75"/>
      <c r="AG173" s="75"/>
      <c r="AH173" s="75"/>
      <c r="AI173" s="9"/>
      <c r="AJ173" s="9"/>
    </row>
    <row r="174" customFormat="false" ht="15" hidden="false" customHeight="false" outlineLevel="0" collapsed="false">
      <c r="B174" s="73"/>
      <c r="C174" s="74"/>
      <c r="D174" s="74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5"/>
      <c r="AG174" s="75"/>
      <c r="AH174" s="75"/>
      <c r="AI174" s="9"/>
      <c r="AJ174" s="9"/>
    </row>
    <row r="175" customFormat="false" ht="15" hidden="false" customHeight="false" outlineLevel="0" collapsed="false">
      <c r="B175" s="73"/>
      <c r="C175" s="74"/>
      <c r="D175" s="74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5"/>
      <c r="AG175" s="75"/>
      <c r="AH175" s="75"/>
      <c r="AI175" s="9"/>
      <c r="AJ175" s="9"/>
    </row>
    <row r="176" customFormat="false" ht="15" hidden="false" customHeight="false" outlineLevel="0" collapsed="false">
      <c r="B176" s="73"/>
      <c r="C176" s="74"/>
      <c r="D176" s="74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5"/>
      <c r="AG176" s="75"/>
      <c r="AH176" s="75"/>
      <c r="AI176" s="9"/>
      <c r="AJ176" s="9"/>
    </row>
    <row r="177" customFormat="false" ht="15" hidden="false" customHeight="false" outlineLevel="0" collapsed="false">
      <c r="B177" s="73"/>
      <c r="C177" s="74"/>
      <c r="D177" s="74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5"/>
      <c r="AG177" s="75"/>
      <c r="AH177" s="75"/>
      <c r="AI177" s="9"/>
      <c r="AJ177" s="9"/>
    </row>
    <row r="178" customFormat="false" ht="15" hidden="false" customHeight="false" outlineLevel="0" collapsed="false">
      <c r="B178" s="73"/>
      <c r="C178" s="74"/>
      <c r="D178" s="74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9"/>
      <c r="AJ178" s="9"/>
    </row>
    <row r="179" customFormat="false" ht="15" hidden="false" customHeight="false" outlineLevel="0" collapsed="false">
      <c r="B179" s="73"/>
      <c r="C179" s="74"/>
      <c r="D179" s="74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  <c r="AF179" s="75"/>
      <c r="AG179" s="75"/>
      <c r="AH179" s="75"/>
      <c r="AI179" s="9"/>
      <c r="AJ179" s="9"/>
    </row>
    <row r="180" customFormat="false" ht="15" hidden="false" customHeight="false" outlineLevel="0" collapsed="false">
      <c r="B180" s="73"/>
      <c r="C180" s="74"/>
      <c r="D180" s="74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5"/>
      <c r="AA180" s="75"/>
      <c r="AB180" s="75"/>
      <c r="AC180" s="75"/>
      <c r="AD180" s="75"/>
      <c r="AE180" s="75"/>
      <c r="AF180" s="75"/>
      <c r="AG180" s="75"/>
      <c r="AH180" s="75"/>
      <c r="AI180" s="9"/>
      <c r="AJ180" s="9"/>
    </row>
    <row r="181" customFormat="false" ht="15" hidden="false" customHeight="false" outlineLevel="0" collapsed="false">
      <c r="B181" s="73"/>
      <c r="C181" s="74"/>
      <c r="D181" s="74"/>
      <c r="E181" s="75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5"/>
      <c r="AA181" s="75"/>
      <c r="AB181" s="75"/>
      <c r="AC181" s="75"/>
      <c r="AD181" s="75"/>
      <c r="AE181" s="75"/>
      <c r="AF181" s="75"/>
      <c r="AG181" s="75"/>
      <c r="AH181" s="75"/>
      <c r="AI181" s="9"/>
      <c r="AJ181" s="9"/>
    </row>
    <row r="182" customFormat="false" ht="15" hidden="false" customHeight="false" outlineLevel="0" collapsed="false">
      <c r="B182" s="73"/>
      <c r="C182" s="74"/>
      <c r="D182" s="74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  <c r="AB182" s="75"/>
      <c r="AC182" s="75"/>
      <c r="AD182" s="75"/>
      <c r="AE182" s="75"/>
      <c r="AF182" s="75"/>
      <c r="AG182" s="75"/>
      <c r="AH182" s="75"/>
      <c r="AI182" s="9"/>
      <c r="AJ182" s="9"/>
    </row>
    <row r="183" customFormat="false" ht="15" hidden="false" customHeight="false" outlineLevel="0" collapsed="false">
      <c r="B183" s="73"/>
      <c r="C183" s="74"/>
      <c r="D183" s="74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5"/>
      <c r="AG183" s="75"/>
      <c r="AH183" s="75"/>
      <c r="AI183" s="9"/>
      <c r="AJ183" s="9"/>
    </row>
    <row r="184" customFormat="false" ht="15" hidden="false" customHeight="false" outlineLevel="0" collapsed="false">
      <c r="B184" s="73"/>
      <c r="C184" s="74"/>
      <c r="D184" s="74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  <c r="AA184" s="75"/>
      <c r="AB184" s="75"/>
      <c r="AC184" s="75"/>
      <c r="AD184" s="75"/>
      <c r="AE184" s="75"/>
      <c r="AF184" s="75"/>
      <c r="AG184" s="75"/>
      <c r="AH184" s="75"/>
      <c r="AI184" s="9"/>
      <c r="AJ184" s="9"/>
    </row>
    <row r="185" customFormat="false" ht="15" hidden="false" customHeight="false" outlineLevel="0" collapsed="false">
      <c r="B185" s="73"/>
      <c r="C185" s="74"/>
      <c r="D185" s="74"/>
      <c r="E185" s="75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9"/>
      <c r="AJ185" s="9"/>
    </row>
    <row r="186" customFormat="false" ht="15" hidden="false" customHeight="false" outlineLevel="0" collapsed="false">
      <c r="B186" s="73"/>
      <c r="C186" s="74"/>
      <c r="D186" s="74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  <c r="AB186" s="75"/>
      <c r="AC186" s="75"/>
      <c r="AD186" s="75"/>
      <c r="AE186" s="75"/>
      <c r="AF186" s="75"/>
      <c r="AG186" s="75"/>
      <c r="AH186" s="75"/>
      <c r="AI186" s="9"/>
      <c r="AJ186" s="9"/>
    </row>
    <row r="187" customFormat="false" ht="15" hidden="false" customHeight="false" outlineLevel="0" collapsed="false">
      <c r="B187" s="73"/>
      <c r="C187" s="74"/>
      <c r="D187" s="74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  <c r="AI187" s="9"/>
      <c r="AJ187" s="9"/>
    </row>
    <row r="188" customFormat="false" ht="15" hidden="false" customHeight="false" outlineLevel="0" collapsed="false">
      <c r="B188" s="73"/>
      <c r="C188" s="74"/>
      <c r="D188" s="74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  <c r="AI188" s="9"/>
      <c r="AJ188" s="9"/>
    </row>
    <row r="189" customFormat="false" ht="15" hidden="false" customHeight="false" outlineLevel="0" collapsed="false">
      <c r="B189" s="73"/>
      <c r="C189" s="74"/>
      <c r="D189" s="74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  <c r="AA189" s="75"/>
      <c r="AB189" s="75"/>
      <c r="AC189" s="75"/>
      <c r="AD189" s="75"/>
      <c r="AE189" s="75"/>
      <c r="AF189" s="75"/>
      <c r="AG189" s="75"/>
      <c r="AH189" s="75"/>
      <c r="AI189" s="9"/>
      <c r="AJ189" s="9"/>
    </row>
    <row r="190" customFormat="false" ht="15" hidden="false" customHeight="false" outlineLevel="0" collapsed="false">
      <c r="B190" s="73"/>
      <c r="C190" s="74"/>
      <c r="D190" s="74"/>
      <c r="E190" s="75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  <c r="AB190" s="75"/>
      <c r="AC190" s="75"/>
      <c r="AD190" s="75"/>
      <c r="AE190" s="75"/>
      <c r="AF190" s="75"/>
      <c r="AG190" s="75"/>
      <c r="AH190" s="75"/>
      <c r="AI190" s="9"/>
      <c r="AJ190" s="9"/>
    </row>
    <row r="191" customFormat="false" ht="15" hidden="false" customHeight="false" outlineLevel="0" collapsed="false">
      <c r="B191" s="73"/>
      <c r="C191" s="74"/>
      <c r="D191" s="74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  <c r="AA191" s="75"/>
      <c r="AB191" s="75"/>
      <c r="AC191" s="75"/>
      <c r="AD191" s="75"/>
      <c r="AE191" s="75"/>
      <c r="AF191" s="75"/>
      <c r="AG191" s="75"/>
      <c r="AH191" s="75"/>
      <c r="AI191" s="9"/>
      <c r="AJ191" s="9"/>
    </row>
    <row r="192" customFormat="false" ht="15" hidden="false" customHeight="false" outlineLevel="0" collapsed="false">
      <c r="B192" s="73"/>
      <c r="C192" s="74"/>
      <c r="D192" s="74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  <c r="AA192" s="75"/>
      <c r="AB192" s="75"/>
      <c r="AC192" s="75"/>
      <c r="AD192" s="75"/>
      <c r="AE192" s="75"/>
      <c r="AF192" s="75"/>
      <c r="AG192" s="75"/>
      <c r="AH192" s="75"/>
      <c r="AI192" s="9"/>
      <c r="AJ192" s="9"/>
    </row>
    <row r="193" customFormat="false" ht="15" hidden="false" customHeight="false" outlineLevel="0" collapsed="false">
      <c r="B193" s="73"/>
      <c r="C193" s="74"/>
      <c r="D193" s="74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  <c r="AA193" s="75"/>
      <c r="AB193" s="75"/>
      <c r="AC193" s="75"/>
      <c r="AD193" s="75"/>
      <c r="AE193" s="75"/>
      <c r="AF193" s="75"/>
      <c r="AG193" s="75"/>
      <c r="AH193" s="75"/>
      <c r="AI193" s="9"/>
      <c r="AJ193" s="9"/>
    </row>
    <row r="194" customFormat="false" ht="15" hidden="false" customHeight="false" outlineLevel="0" collapsed="false">
      <c r="B194" s="73"/>
      <c r="C194" s="74"/>
      <c r="D194" s="74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  <c r="AA194" s="75"/>
      <c r="AB194" s="75"/>
      <c r="AC194" s="75"/>
      <c r="AD194" s="75"/>
      <c r="AE194" s="75"/>
      <c r="AF194" s="75"/>
      <c r="AG194" s="75"/>
      <c r="AH194" s="75"/>
      <c r="AI194" s="9"/>
      <c r="AJ194" s="9"/>
    </row>
    <row r="195" customFormat="false" ht="15" hidden="false" customHeight="false" outlineLevel="0" collapsed="false">
      <c r="B195" s="73"/>
      <c r="C195" s="74"/>
      <c r="D195" s="74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  <c r="AA195" s="75"/>
      <c r="AB195" s="75"/>
      <c r="AC195" s="75"/>
      <c r="AD195" s="75"/>
      <c r="AE195" s="75"/>
      <c r="AF195" s="75"/>
      <c r="AG195" s="75"/>
      <c r="AH195" s="75"/>
      <c r="AI195" s="9"/>
      <c r="AJ195" s="9"/>
    </row>
    <row r="196" customFormat="false" ht="15" hidden="false" customHeight="false" outlineLevel="0" collapsed="false">
      <c r="B196" s="73"/>
      <c r="C196" s="74"/>
      <c r="D196" s="74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  <c r="AA196" s="75"/>
      <c r="AB196" s="75"/>
      <c r="AC196" s="75"/>
      <c r="AD196" s="75"/>
      <c r="AE196" s="75"/>
      <c r="AF196" s="75"/>
      <c r="AG196" s="75"/>
      <c r="AH196" s="75"/>
      <c r="AI196" s="9"/>
      <c r="AJ196" s="9"/>
    </row>
    <row r="197" customFormat="false" ht="15" hidden="false" customHeight="false" outlineLevel="0" collapsed="false">
      <c r="B197" s="73"/>
      <c r="C197" s="74"/>
      <c r="D197" s="74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  <c r="AB197" s="75"/>
      <c r="AC197" s="75"/>
      <c r="AD197" s="75"/>
      <c r="AE197" s="75"/>
      <c r="AF197" s="75"/>
      <c r="AG197" s="75"/>
      <c r="AH197" s="75"/>
      <c r="AI197" s="9"/>
      <c r="AJ197" s="9"/>
    </row>
    <row r="198" customFormat="false" ht="15" hidden="false" customHeight="false" outlineLevel="0" collapsed="false">
      <c r="B198" s="73"/>
      <c r="C198" s="74"/>
      <c r="D198" s="74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  <c r="AA198" s="75"/>
      <c r="AB198" s="75"/>
      <c r="AC198" s="75"/>
      <c r="AD198" s="75"/>
      <c r="AE198" s="75"/>
      <c r="AF198" s="75"/>
      <c r="AG198" s="75"/>
      <c r="AH198" s="75"/>
      <c r="AI198" s="9"/>
      <c r="AJ198" s="9"/>
    </row>
    <row r="199" customFormat="false" ht="15" hidden="false" customHeight="false" outlineLevel="0" collapsed="false">
      <c r="B199" s="73"/>
      <c r="C199" s="74"/>
      <c r="D199" s="74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  <c r="AA199" s="75"/>
      <c r="AB199" s="75"/>
      <c r="AC199" s="75"/>
      <c r="AD199" s="75"/>
      <c r="AE199" s="75"/>
      <c r="AF199" s="75"/>
      <c r="AG199" s="75"/>
      <c r="AH199" s="75"/>
      <c r="AI199" s="9"/>
      <c r="AJ199" s="9"/>
    </row>
    <row r="200" customFormat="false" ht="15" hidden="false" customHeight="false" outlineLevel="0" collapsed="false">
      <c r="B200" s="73"/>
      <c r="C200" s="74"/>
      <c r="D200" s="74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  <c r="AA200" s="75"/>
      <c r="AB200" s="75"/>
      <c r="AC200" s="75"/>
      <c r="AD200" s="75"/>
      <c r="AE200" s="75"/>
      <c r="AF200" s="75"/>
      <c r="AG200" s="75"/>
      <c r="AH200" s="75"/>
      <c r="AI200" s="9"/>
      <c r="AJ200" s="9"/>
    </row>
    <row r="201" customFormat="false" ht="15" hidden="false" customHeight="false" outlineLevel="0" collapsed="false">
      <c r="B201" s="73"/>
      <c r="C201" s="74"/>
      <c r="D201" s="74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5"/>
      <c r="AA201" s="75"/>
      <c r="AB201" s="75"/>
      <c r="AC201" s="75"/>
      <c r="AD201" s="75"/>
      <c r="AE201" s="75"/>
      <c r="AF201" s="75"/>
      <c r="AG201" s="75"/>
      <c r="AH201" s="75"/>
      <c r="AI201" s="9"/>
      <c r="AJ201" s="9"/>
    </row>
    <row r="202" customFormat="false" ht="15" hidden="false" customHeight="false" outlineLevel="0" collapsed="false">
      <c r="B202" s="73"/>
      <c r="C202" s="74"/>
      <c r="D202" s="74"/>
      <c r="E202" s="75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  <c r="AA202" s="75"/>
      <c r="AB202" s="75"/>
      <c r="AC202" s="75"/>
      <c r="AD202" s="75"/>
      <c r="AE202" s="75"/>
      <c r="AF202" s="75"/>
      <c r="AG202" s="75"/>
      <c r="AH202" s="75"/>
      <c r="AI202" s="9"/>
      <c r="AJ202" s="9"/>
    </row>
    <row r="203" customFormat="false" ht="15" hidden="false" customHeight="false" outlineLevel="0" collapsed="false">
      <c r="B203" s="73"/>
      <c r="C203" s="74"/>
      <c r="D203" s="74"/>
      <c r="E203" s="75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  <c r="AA203" s="75"/>
      <c r="AB203" s="75"/>
      <c r="AC203" s="75"/>
      <c r="AD203" s="75"/>
      <c r="AE203" s="75"/>
      <c r="AF203" s="75"/>
      <c r="AG203" s="75"/>
      <c r="AH203" s="75"/>
      <c r="AI203" s="9"/>
      <c r="AJ203" s="9"/>
    </row>
    <row r="204" customFormat="false" ht="15" hidden="false" customHeight="false" outlineLevel="0" collapsed="false">
      <c r="B204" s="73"/>
      <c r="C204" s="74"/>
      <c r="D204" s="74"/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  <c r="AA204" s="75"/>
      <c r="AB204" s="75"/>
      <c r="AC204" s="75"/>
      <c r="AD204" s="75"/>
      <c r="AE204" s="75"/>
      <c r="AF204" s="75"/>
      <c r="AG204" s="75"/>
      <c r="AH204" s="75"/>
      <c r="AI204" s="9"/>
      <c r="AJ204" s="9"/>
    </row>
    <row r="205" customFormat="false" ht="15" hidden="false" customHeight="false" outlineLevel="0" collapsed="false">
      <c r="B205" s="73"/>
      <c r="C205" s="74"/>
      <c r="D205" s="74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  <c r="AA205" s="75"/>
      <c r="AB205" s="75"/>
      <c r="AC205" s="75"/>
      <c r="AD205" s="75"/>
      <c r="AE205" s="75"/>
      <c r="AF205" s="75"/>
      <c r="AG205" s="75"/>
      <c r="AH205" s="75"/>
      <c r="AI205" s="9"/>
      <c r="AJ205" s="9"/>
    </row>
    <row r="206" customFormat="false" ht="15" hidden="false" customHeight="false" outlineLevel="0" collapsed="false">
      <c r="B206" s="73"/>
      <c r="C206" s="74"/>
      <c r="D206" s="74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  <c r="AB206" s="75"/>
      <c r="AC206" s="75"/>
      <c r="AD206" s="75"/>
      <c r="AE206" s="75"/>
      <c r="AF206" s="75"/>
      <c r="AG206" s="75"/>
      <c r="AH206" s="75"/>
      <c r="AI206" s="9"/>
      <c r="AJ206" s="9"/>
    </row>
    <row r="207" customFormat="false" ht="15" hidden="false" customHeight="false" outlineLevel="0" collapsed="false">
      <c r="B207" s="73"/>
      <c r="C207" s="74"/>
      <c r="D207" s="74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  <c r="AA207" s="75"/>
      <c r="AB207" s="75"/>
      <c r="AC207" s="75"/>
      <c r="AD207" s="75"/>
      <c r="AE207" s="75"/>
      <c r="AF207" s="75"/>
      <c r="AG207" s="75"/>
      <c r="AH207" s="75"/>
      <c r="AI207" s="9"/>
      <c r="AJ207" s="9"/>
    </row>
    <row r="208" customFormat="false" ht="15" hidden="false" customHeight="false" outlineLevel="0" collapsed="false">
      <c r="B208" s="73"/>
      <c r="C208" s="74"/>
      <c r="D208" s="74"/>
      <c r="E208" s="75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5"/>
      <c r="AA208" s="75"/>
      <c r="AB208" s="75"/>
      <c r="AC208" s="75"/>
      <c r="AD208" s="75"/>
      <c r="AE208" s="75"/>
      <c r="AF208" s="75"/>
      <c r="AG208" s="75"/>
      <c r="AH208" s="75"/>
      <c r="AI208" s="9"/>
      <c r="AJ208" s="9"/>
    </row>
    <row r="209" customFormat="false" ht="15" hidden="false" customHeight="false" outlineLevel="0" collapsed="false">
      <c r="B209" s="73"/>
      <c r="C209" s="74"/>
      <c r="D209" s="74"/>
      <c r="E209" s="75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  <c r="AA209" s="75"/>
      <c r="AB209" s="75"/>
      <c r="AC209" s="75"/>
      <c r="AD209" s="75"/>
      <c r="AE209" s="75"/>
      <c r="AF209" s="75"/>
      <c r="AG209" s="75"/>
      <c r="AH209" s="75"/>
      <c r="AI209" s="9"/>
      <c r="AJ209" s="9"/>
    </row>
    <row r="210" customFormat="false" ht="15" hidden="false" customHeight="false" outlineLevel="0" collapsed="false">
      <c r="B210" s="73"/>
      <c r="C210" s="74"/>
      <c r="D210" s="74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5"/>
      <c r="AA210" s="75"/>
      <c r="AB210" s="75"/>
      <c r="AC210" s="75"/>
      <c r="AD210" s="75"/>
      <c r="AE210" s="75"/>
      <c r="AF210" s="75"/>
      <c r="AG210" s="75"/>
      <c r="AH210" s="75"/>
      <c r="AI210" s="9"/>
      <c r="AJ210" s="9"/>
    </row>
    <row r="211" customFormat="false" ht="15" hidden="false" customHeight="false" outlineLevel="0" collapsed="false">
      <c r="B211" s="73"/>
      <c r="C211" s="74"/>
      <c r="D211" s="74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75"/>
      <c r="T211" s="75"/>
      <c r="U211" s="75"/>
      <c r="V211" s="75"/>
      <c r="W211" s="75"/>
      <c r="X211" s="75"/>
      <c r="Y211" s="75"/>
      <c r="Z211" s="75"/>
      <c r="AA211" s="75"/>
      <c r="AB211" s="75"/>
      <c r="AC211" s="75"/>
      <c r="AD211" s="75"/>
      <c r="AE211" s="75"/>
      <c r="AF211" s="75"/>
      <c r="AG211" s="75"/>
      <c r="AH211" s="75"/>
      <c r="AI211" s="9"/>
      <c r="AJ211" s="9"/>
    </row>
    <row r="212" customFormat="false" ht="15" hidden="false" customHeight="false" outlineLevel="0" collapsed="false">
      <c r="B212" s="73"/>
      <c r="C212" s="74"/>
      <c r="D212" s="74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75"/>
      <c r="T212" s="75"/>
      <c r="U212" s="75"/>
      <c r="V212" s="75"/>
      <c r="W212" s="75"/>
      <c r="X212" s="75"/>
      <c r="Y212" s="75"/>
      <c r="Z212" s="75"/>
      <c r="AA212" s="75"/>
      <c r="AB212" s="75"/>
      <c r="AC212" s="75"/>
      <c r="AD212" s="75"/>
      <c r="AE212" s="75"/>
      <c r="AF212" s="75"/>
      <c r="AG212" s="75"/>
      <c r="AH212" s="75"/>
      <c r="AI212" s="9"/>
      <c r="AJ212" s="9"/>
    </row>
    <row r="213" customFormat="false" ht="15" hidden="false" customHeight="false" outlineLevel="0" collapsed="false">
      <c r="B213" s="73"/>
      <c r="C213" s="74"/>
      <c r="D213" s="74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75"/>
      <c r="T213" s="75"/>
      <c r="U213" s="75"/>
      <c r="V213" s="75"/>
      <c r="W213" s="75"/>
      <c r="X213" s="75"/>
      <c r="Y213" s="75"/>
      <c r="Z213" s="75"/>
      <c r="AA213" s="75"/>
      <c r="AB213" s="75"/>
      <c r="AC213" s="75"/>
      <c r="AD213" s="75"/>
      <c r="AE213" s="75"/>
      <c r="AF213" s="75"/>
      <c r="AG213" s="75"/>
      <c r="AH213" s="75"/>
      <c r="AI213" s="9"/>
      <c r="AJ213" s="9"/>
    </row>
    <row r="214" customFormat="false" ht="15" hidden="false" customHeight="false" outlineLevel="0" collapsed="false">
      <c r="B214" s="73"/>
      <c r="C214" s="74"/>
      <c r="D214" s="74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  <c r="U214" s="75"/>
      <c r="V214" s="75"/>
      <c r="W214" s="75"/>
      <c r="X214" s="75"/>
      <c r="Y214" s="75"/>
      <c r="Z214" s="75"/>
      <c r="AA214" s="75"/>
      <c r="AB214" s="75"/>
      <c r="AC214" s="75"/>
      <c r="AD214" s="75"/>
      <c r="AE214" s="75"/>
      <c r="AF214" s="75"/>
      <c r="AG214" s="75"/>
      <c r="AH214" s="75"/>
      <c r="AI214" s="9"/>
      <c r="AJ214" s="9"/>
    </row>
    <row r="215" customFormat="false" ht="15" hidden="false" customHeight="false" outlineLevel="0" collapsed="false">
      <c r="B215" s="73"/>
      <c r="C215" s="74"/>
      <c r="D215" s="74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  <c r="AA215" s="75"/>
      <c r="AB215" s="75"/>
      <c r="AC215" s="75"/>
      <c r="AD215" s="75"/>
      <c r="AE215" s="75"/>
      <c r="AF215" s="75"/>
      <c r="AG215" s="75"/>
      <c r="AH215" s="75"/>
      <c r="AI215" s="9"/>
      <c r="AJ215" s="9"/>
    </row>
    <row r="216" customFormat="false" ht="15" hidden="false" customHeight="false" outlineLevel="0" collapsed="false">
      <c r="B216" s="73"/>
      <c r="C216" s="74"/>
      <c r="D216" s="74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/>
      <c r="X216" s="75"/>
      <c r="Y216" s="75"/>
      <c r="Z216" s="75"/>
      <c r="AA216" s="75"/>
      <c r="AB216" s="75"/>
      <c r="AC216" s="75"/>
      <c r="AD216" s="75"/>
      <c r="AE216" s="75"/>
      <c r="AF216" s="75"/>
      <c r="AG216" s="75"/>
      <c r="AH216" s="75"/>
      <c r="AI216" s="9"/>
      <c r="AJ216" s="9"/>
    </row>
    <row r="217" customFormat="false" ht="15" hidden="false" customHeight="false" outlineLevel="0" collapsed="false">
      <c r="B217" s="73"/>
      <c r="C217" s="74"/>
      <c r="D217" s="74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  <c r="AA217" s="75"/>
      <c r="AB217" s="75"/>
      <c r="AC217" s="75"/>
      <c r="AD217" s="75"/>
      <c r="AE217" s="75"/>
      <c r="AF217" s="75"/>
      <c r="AG217" s="75"/>
      <c r="AH217" s="75"/>
      <c r="AI217" s="9"/>
      <c r="AJ217" s="9"/>
    </row>
    <row r="218" customFormat="false" ht="15" hidden="false" customHeight="false" outlineLevel="0" collapsed="false">
      <c r="B218" s="73"/>
      <c r="C218" s="74"/>
      <c r="D218" s="74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5"/>
      <c r="AA218" s="75"/>
      <c r="AB218" s="75"/>
      <c r="AC218" s="75"/>
      <c r="AD218" s="75"/>
      <c r="AE218" s="75"/>
      <c r="AF218" s="75"/>
      <c r="AG218" s="75"/>
      <c r="AH218" s="75"/>
      <c r="AI218" s="9"/>
      <c r="AJ218" s="9"/>
    </row>
    <row r="219" customFormat="false" ht="15" hidden="false" customHeight="false" outlineLevel="0" collapsed="false">
      <c r="B219" s="73"/>
      <c r="C219" s="74"/>
      <c r="D219" s="74"/>
      <c r="E219" s="75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  <c r="AA219" s="75"/>
      <c r="AB219" s="75"/>
      <c r="AC219" s="75"/>
      <c r="AD219" s="75"/>
      <c r="AE219" s="75"/>
      <c r="AF219" s="75"/>
      <c r="AG219" s="75"/>
      <c r="AH219" s="75"/>
      <c r="AI219" s="9"/>
      <c r="AJ219" s="9"/>
    </row>
    <row r="220" customFormat="false" ht="15" hidden="false" customHeight="false" outlineLevel="0" collapsed="false">
      <c r="B220" s="73"/>
      <c r="C220" s="74"/>
      <c r="D220" s="74"/>
      <c r="E220" s="75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5"/>
      <c r="AA220" s="75"/>
      <c r="AB220" s="75"/>
      <c r="AC220" s="75"/>
      <c r="AD220" s="75"/>
      <c r="AE220" s="75"/>
      <c r="AF220" s="75"/>
      <c r="AG220" s="75"/>
      <c r="AH220" s="75"/>
      <c r="AI220" s="9"/>
      <c r="AJ220" s="9"/>
    </row>
    <row r="221" customFormat="false" ht="15" hidden="false" customHeight="false" outlineLevel="0" collapsed="false">
      <c r="B221" s="73"/>
      <c r="C221" s="74"/>
      <c r="D221" s="74"/>
      <c r="E221" s="75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5"/>
      <c r="AA221" s="75"/>
      <c r="AB221" s="75"/>
      <c r="AC221" s="75"/>
      <c r="AD221" s="75"/>
      <c r="AE221" s="75"/>
      <c r="AF221" s="75"/>
      <c r="AG221" s="75"/>
      <c r="AH221" s="75"/>
      <c r="AI221" s="9"/>
      <c r="AJ221" s="9"/>
    </row>
    <row r="222" customFormat="false" ht="15" hidden="false" customHeight="false" outlineLevel="0" collapsed="false">
      <c r="B222" s="73"/>
      <c r="C222" s="74"/>
      <c r="D222" s="74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5"/>
      <c r="AA222" s="75"/>
      <c r="AB222" s="75"/>
      <c r="AC222" s="75"/>
      <c r="AD222" s="75"/>
      <c r="AE222" s="75"/>
      <c r="AF222" s="75"/>
      <c r="AG222" s="75"/>
      <c r="AH222" s="75"/>
      <c r="AI222" s="9"/>
      <c r="AJ222" s="9"/>
    </row>
    <row r="223" customFormat="false" ht="15" hidden="false" customHeight="false" outlineLevel="0" collapsed="false">
      <c r="B223" s="73"/>
      <c r="C223" s="74"/>
      <c r="D223" s="74"/>
      <c r="E223" s="75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75"/>
      <c r="X223" s="75"/>
      <c r="Y223" s="75"/>
      <c r="Z223" s="75"/>
      <c r="AA223" s="75"/>
      <c r="AB223" s="75"/>
      <c r="AC223" s="75"/>
      <c r="AD223" s="75"/>
      <c r="AE223" s="75"/>
      <c r="AF223" s="75"/>
      <c r="AG223" s="75"/>
      <c r="AH223" s="75"/>
      <c r="AI223" s="9"/>
      <c r="AJ223" s="9"/>
    </row>
    <row r="224" customFormat="false" ht="15" hidden="false" customHeight="false" outlineLevel="0" collapsed="false">
      <c r="B224" s="73"/>
      <c r="C224" s="74"/>
      <c r="D224" s="74"/>
      <c r="E224" s="75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75"/>
      <c r="X224" s="75"/>
      <c r="Y224" s="75"/>
      <c r="Z224" s="75"/>
      <c r="AA224" s="75"/>
      <c r="AB224" s="75"/>
      <c r="AC224" s="75"/>
      <c r="AD224" s="75"/>
      <c r="AE224" s="75"/>
      <c r="AF224" s="75"/>
      <c r="AG224" s="75"/>
      <c r="AH224" s="75"/>
      <c r="AI224" s="9"/>
      <c r="AJ224" s="9"/>
    </row>
    <row r="225" customFormat="false" ht="15" hidden="false" customHeight="false" outlineLevel="0" collapsed="false">
      <c r="B225" s="73"/>
      <c r="C225" s="74"/>
      <c r="D225" s="74"/>
      <c r="E225" s="75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75"/>
      <c r="X225" s="75"/>
      <c r="Y225" s="75"/>
      <c r="Z225" s="75"/>
      <c r="AA225" s="75"/>
      <c r="AB225" s="75"/>
      <c r="AC225" s="75"/>
      <c r="AD225" s="75"/>
      <c r="AE225" s="75"/>
      <c r="AF225" s="75"/>
      <c r="AG225" s="75"/>
      <c r="AH225" s="75"/>
      <c r="AI225" s="9"/>
      <c r="AJ225" s="9"/>
    </row>
    <row r="226" customFormat="false" ht="15" hidden="false" customHeight="false" outlineLevel="0" collapsed="false">
      <c r="B226" s="73"/>
      <c r="C226" s="74"/>
      <c r="D226" s="74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75"/>
      <c r="X226" s="75"/>
      <c r="Y226" s="75"/>
      <c r="Z226" s="75"/>
      <c r="AA226" s="75"/>
      <c r="AB226" s="75"/>
      <c r="AC226" s="75"/>
      <c r="AD226" s="75"/>
      <c r="AE226" s="75"/>
      <c r="AF226" s="75"/>
      <c r="AG226" s="75"/>
      <c r="AH226" s="75"/>
      <c r="AI226" s="9"/>
      <c r="AJ226" s="9"/>
    </row>
    <row r="227" customFormat="false" ht="15" hidden="false" customHeight="false" outlineLevel="0" collapsed="false">
      <c r="B227" s="73"/>
      <c r="C227" s="74"/>
      <c r="D227" s="74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5"/>
      <c r="AA227" s="75"/>
      <c r="AB227" s="75"/>
      <c r="AC227" s="75"/>
      <c r="AD227" s="75"/>
      <c r="AE227" s="75"/>
      <c r="AF227" s="75"/>
      <c r="AG227" s="75"/>
      <c r="AH227" s="75"/>
      <c r="AI227" s="9"/>
      <c r="AJ227" s="9"/>
    </row>
    <row r="228" customFormat="false" ht="15" hidden="false" customHeight="false" outlineLevel="0" collapsed="false">
      <c r="B228" s="73"/>
      <c r="C228" s="74"/>
      <c r="D228" s="74"/>
      <c r="E228" s="75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5"/>
      <c r="AA228" s="75"/>
      <c r="AB228" s="75"/>
      <c r="AC228" s="75"/>
      <c r="AD228" s="75"/>
      <c r="AE228" s="75"/>
      <c r="AF228" s="75"/>
      <c r="AG228" s="75"/>
      <c r="AH228" s="75"/>
      <c r="AI228" s="9"/>
      <c r="AJ228" s="9"/>
    </row>
    <row r="229" customFormat="false" ht="15" hidden="false" customHeight="false" outlineLevel="0" collapsed="false">
      <c r="B229" s="73"/>
      <c r="C229" s="74"/>
      <c r="D229" s="74"/>
      <c r="E229" s="75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/>
      <c r="X229" s="75"/>
      <c r="Y229" s="75"/>
      <c r="Z229" s="75"/>
      <c r="AA229" s="75"/>
      <c r="AB229" s="75"/>
      <c r="AC229" s="75"/>
      <c r="AD229" s="75"/>
      <c r="AE229" s="75"/>
      <c r="AF229" s="75"/>
      <c r="AG229" s="75"/>
      <c r="AH229" s="75"/>
      <c r="AI229" s="9"/>
      <c r="AJ229" s="9"/>
    </row>
    <row r="230" customFormat="false" ht="15" hidden="false" customHeight="false" outlineLevel="0" collapsed="false">
      <c r="B230" s="73"/>
      <c r="C230" s="74"/>
      <c r="D230" s="74"/>
      <c r="E230" s="75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75"/>
      <c r="X230" s="75"/>
      <c r="Y230" s="75"/>
      <c r="Z230" s="75"/>
      <c r="AA230" s="75"/>
      <c r="AB230" s="75"/>
      <c r="AC230" s="75"/>
      <c r="AD230" s="75"/>
      <c r="AE230" s="75"/>
      <c r="AF230" s="75"/>
      <c r="AG230" s="75"/>
      <c r="AH230" s="75"/>
      <c r="AI230" s="9"/>
      <c r="AJ230" s="9"/>
    </row>
    <row r="231" customFormat="false" ht="15" hidden="false" customHeight="false" outlineLevel="0" collapsed="false">
      <c r="B231" s="73"/>
      <c r="C231" s="74"/>
      <c r="D231" s="74"/>
      <c r="E231" s="75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/>
      <c r="X231" s="75"/>
      <c r="Y231" s="75"/>
      <c r="Z231" s="75"/>
      <c r="AA231" s="75"/>
      <c r="AB231" s="75"/>
      <c r="AC231" s="75"/>
      <c r="AD231" s="75"/>
      <c r="AE231" s="75"/>
      <c r="AF231" s="75"/>
      <c r="AG231" s="75"/>
      <c r="AH231" s="75"/>
      <c r="AI231" s="9"/>
      <c r="AJ231" s="9"/>
    </row>
    <row r="232" customFormat="false" ht="15" hidden="false" customHeight="false" outlineLevel="0" collapsed="false">
      <c r="B232" s="73"/>
      <c r="C232" s="74"/>
      <c r="D232" s="74"/>
      <c r="E232" s="75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/>
      <c r="X232" s="75"/>
      <c r="Y232" s="75"/>
      <c r="Z232" s="75"/>
      <c r="AA232" s="75"/>
      <c r="AB232" s="75"/>
      <c r="AC232" s="75"/>
      <c r="AD232" s="75"/>
      <c r="AE232" s="75"/>
      <c r="AF232" s="75"/>
      <c r="AG232" s="75"/>
      <c r="AH232" s="75"/>
      <c r="AI232" s="9"/>
      <c r="AJ232" s="9"/>
    </row>
    <row r="233" customFormat="false" ht="15" hidden="false" customHeight="false" outlineLevel="0" collapsed="false">
      <c r="B233" s="73"/>
      <c r="C233" s="74"/>
      <c r="D233" s="74"/>
      <c r="E233" s="75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75"/>
      <c r="X233" s="75"/>
      <c r="Y233" s="75"/>
      <c r="Z233" s="75"/>
      <c r="AA233" s="75"/>
      <c r="AB233" s="75"/>
      <c r="AC233" s="75"/>
      <c r="AD233" s="75"/>
      <c r="AE233" s="75"/>
      <c r="AF233" s="75"/>
      <c r="AG233" s="75"/>
      <c r="AH233" s="75"/>
      <c r="AI233" s="9"/>
      <c r="AJ233" s="9"/>
    </row>
    <row r="234" customFormat="false" ht="15" hidden="false" customHeight="false" outlineLevel="0" collapsed="false">
      <c r="B234" s="73"/>
      <c r="C234" s="74"/>
      <c r="D234" s="74"/>
      <c r="E234" s="75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/>
      <c r="X234" s="75"/>
      <c r="Y234" s="75"/>
      <c r="Z234" s="75"/>
      <c r="AA234" s="75"/>
      <c r="AB234" s="75"/>
      <c r="AC234" s="75"/>
      <c r="AD234" s="75"/>
      <c r="AE234" s="75"/>
      <c r="AF234" s="75"/>
      <c r="AG234" s="75"/>
      <c r="AH234" s="75"/>
      <c r="AI234" s="9"/>
      <c r="AJ234" s="9"/>
    </row>
    <row r="235" customFormat="false" ht="15" hidden="false" customHeight="false" outlineLevel="0" collapsed="false">
      <c r="B235" s="73"/>
      <c r="C235" s="74"/>
      <c r="D235" s="74"/>
      <c r="E235" s="75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75"/>
      <c r="X235" s="75"/>
      <c r="Y235" s="75"/>
      <c r="Z235" s="75"/>
      <c r="AA235" s="75"/>
      <c r="AB235" s="75"/>
      <c r="AC235" s="75"/>
      <c r="AD235" s="75"/>
      <c r="AE235" s="75"/>
      <c r="AF235" s="75"/>
      <c r="AG235" s="75"/>
      <c r="AH235" s="75"/>
      <c r="AI235" s="9"/>
      <c r="AJ235" s="9"/>
    </row>
    <row r="236" customFormat="false" ht="15" hidden="false" customHeight="false" outlineLevel="0" collapsed="false">
      <c r="B236" s="73"/>
      <c r="C236" s="74"/>
      <c r="D236" s="74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  <c r="AA236" s="75"/>
      <c r="AB236" s="75"/>
      <c r="AC236" s="75"/>
      <c r="AD236" s="75"/>
      <c r="AE236" s="75"/>
      <c r="AF236" s="75"/>
      <c r="AG236" s="75"/>
      <c r="AH236" s="75"/>
      <c r="AI236" s="9"/>
      <c r="AJ236" s="9"/>
    </row>
    <row r="237" customFormat="false" ht="15" hidden="false" customHeight="false" outlineLevel="0" collapsed="false">
      <c r="B237" s="73"/>
      <c r="C237" s="74"/>
      <c r="D237" s="74"/>
      <c r="E237" s="75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75"/>
      <c r="X237" s="75"/>
      <c r="Y237" s="75"/>
      <c r="Z237" s="75"/>
      <c r="AA237" s="75"/>
      <c r="AB237" s="75"/>
      <c r="AC237" s="75"/>
      <c r="AD237" s="75"/>
      <c r="AE237" s="75"/>
      <c r="AF237" s="75"/>
      <c r="AG237" s="75"/>
      <c r="AH237" s="75"/>
      <c r="AI237" s="9"/>
      <c r="AJ237" s="9"/>
    </row>
    <row r="238" customFormat="false" ht="15" hidden="false" customHeight="false" outlineLevel="0" collapsed="false">
      <c r="B238" s="73"/>
      <c r="C238" s="74"/>
      <c r="D238" s="74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75"/>
      <c r="X238" s="75"/>
      <c r="Y238" s="75"/>
      <c r="Z238" s="75"/>
      <c r="AA238" s="75"/>
      <c r="AB238" s="75"/>
      <c r="AC238" s="75"/>
      <c r="AD238" s="75"/>
      <c r="AE238" s="75"/>
      <c r="AF238" s="75"/>
      <c r="AG238" s="75"/>
      <c r="AH238" s="75"/>
      <c r="AI238" s="9"/>
      <c r="AJ238" s="9"/>
    </row>
    <row r="239" customFormat="false" ht="15" hidden="false" customHeight="false" outlineLevel="0" collapsed="false">
      <c r="B239" s="73"/>
      <c r="C239" s="74"/>
      <c r="D239" s="74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75"/>
      <c r="X239" s="75"/>
      <c r="Y239" s="75"/>
      <c r="Z239" s="75"/>
      <c r="AA239" s="75"/>
      <c r="AB239" s="75"/>
      <c r="AC239" s="75"/>
      <c r="AD239" s="75"/>
      <c r="AE239" s="75"/>
      <c r="AF239" s="75"/>
      <c r="AG239" s="75"/>
      <c r="AH239" s="75"/>
      <c r="AI239" s="9"/>
      <c r="AJ239" s="9"/>
    </row>
    <row r="240" customFormat="false" ht="15" hidden="false" customHeight="false" outlineLevel="0" collapsed="false">
      <c r="B240" s="73"/>
      <c r="C240" s="74"/>
      <c r="D240" s="74"/>
      <c r="E240" s="75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75"/>
      <c r="X240" s="75"/>
      <c r="Y240" s="75"/>
      <c r="Z240" s="75"/>
      <c r="AA240" s="75"/>
      <c r="AB240" s="75"/>
      <c r="AC240" s="75"/>
      <c r="AD240" s="75"/>
      <c r="AE240" s="75"/>
      <c r="AF240" s="75"/>
      <c r="AG240" s="75"/>
      <c r="AH240" s="75"/>
      <c r="AI240" s="9"/>
      <c r="AJ240" s="9"/>
    </row>
    <row r="241" customFormat="false" ht="15" hidden="false" customHeight="false" outlineLevel="0" collapsed="false">
      <c r="B241" s="73"/>
      <c r="C241" s="74"/>
      <c r="D241" s="74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/>
      <c r="X241" s="75"/>
      <c r="Y241" s="75"/>
      <c r="Z241" s="75"/>
      <c r="AA241" s="75"/>
      <c r="AB241" s="75"/>
      <c r="AC241" s="75"/>
      <c r="AD241" s="75"/>
      <c r="AE241" s="75"/>
      <c r="AF241" s="75"/>
      <c r="AG241" s="75"/>
      <c r="AH241" s="75"/>
      <c r="AI241" s="9"/>
      <c r="AJ241" s="9"/>
    </row>
    <row r="242" customFormat="false" ht="15" hidden="false" customHeight="false" outlineLevel="0" collapsed="false">
      <c r="B242" s="73"/>
      <c r="C242" s="74"/>
      <c r="D242" s="74"/>
      <c r="E242" s="75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75"/>
      <c r="X242" s="75"/>
      <c r="Y242" s="75"/>
      <c r="Z242" s="75"/>
      <c r="AA242" s="75"/>
      <c r="AB242" s="75"/>
      <c r="AC242" s="75"/>
      <c r="AD242" s="75"/>
      <c r="AE242" s="75"/>
      <c r="AF242" s="75"/>
      <c r="AG242" s="75"/>
      <c r="AH242" s="75"/>
      <c r="AI242" s="9"/>
      <c r="AJ242" s="9"/>
    </row>
    <row r="243" customFormat="false" ht="15" hidden="false" customHeight="false" outlineLevel="0" collapsed="false">
      <c r="B243" s="73"/>
      <c r="C243" s="74"/>
      <c r="D243" s="74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75"/>
      <c r="X243" s="75"/>
      <c r="Y243" s="75"/>
      <c r="Z243" s="75"/>
      <c r="AA243" s="75"/>
      <c r="AB243" s="75"/>
      <c r="AC243" s="75"/>
      <c r="AD243" s="75"/>
      <c r="AE243" s="75"/>
      <c r="AF243" s="75"/>
      <c r="AG243" s="75"/>
      <c r="AH243" s="75"/>
      <c r="AI243" s="9"/>
      <c r="AJ243" s="9"/>
    </row>
    <row r="244" customFormat="false" ht="15" hidden="false" customHeight="false" outlineLevel="0" collapsed="false">
      <c r="B244" s="73"/>
      <c r="C244" s="74"/>
      <c r="D244" s="74"/>
      <c r="E244" s="75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5"/>
      <c r="AA244" s="75"/>
      <c r="AB244" s="75"/>
      <c r="AC244" s="75"/>
      <c r="AD244" s="75"/>
      <c r="AE244" s="75"/>
      <c r="AF244" s="75"/>
      <c r="AG244" s="75"/>
      <c r="AH244" s="75"/>
      <c r="AI244" s="9"/>
      <c r="AJ244" s="9"/>
    </row>
    <row r="245" customFormat="false" ht="15" hidden="false" customHeight="false" outlineLevel="0" collapsed="false">
      <c r="B245" s="73"/>
      <c r="C245" s="74"/>
      <c r="D245" s="74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75"/>
      <c r="X245" s="75"/>
      <c r="Y245" s="75"/>
      <c r="Z245" s="75"/>
      <c r="AA245" s="75"/>
      <c r="AB245" s="75"/>
      <c r="AC245" s="75"/>
      <c r="AD245" s="75"/>
      <c r="AE245" s="75"/>
      <c r="AF245" s="75"/>
      <c r="AG245" s="75"/>
      <c r="AH245" s="75"/>
      <c r="AI245" s="9"/>
      <c r="AJ245" s="9"/>
    </row>
    <row r="246" customFormat="false" ht="15" hidden="false" customHeight="false" outlineLevel="0" collapsed="false">
      <c r="B246" s="73"/>
      <c r="C246" s="74"/>
      <c r="D246" s="74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75"/>
      <c r="X246" s="75"/>
      <c r="Y246" s="75"/>
      <c r="Z246" s="75"/>
      <c r="AA246" s="75"/>
      <c r="AB246" s="75"/>
      <c r="AC246" s="75"/>
      <c r="AD246" s="75"/>
      <c r="AE246" s="75"/>
      <c r="AF246" s="75"/>
      <c r="AG246" s="75"/>
      <c r="AH246" s="75"/>
      <c r="AI246" s="9"/>
      <c r="AJ246" s="9"/>
    </row>
    <row r="247" customFormat="false" ht="15" hidden="false" customHeight="false" outlineLevel="0" collapsed="false">
      <c r="B247" s="73"/>
      <c r="C247" s="74"/>
      <c r="D247" s="74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/>
      <c r="X247" s="75"/>
      <c r="Y247" s="75"/>
      <c r="Z247" s="75"/>
      <c r="AA247" s="75"/>
      <c r="AB247" s="75"/>
      <c r="AC247" s="75"/>
      <c r="AD247" s="75"/>
      <c r="AE247" s="75"/>
      <c r="AF247" s="75"/>
      <c r="AG247" s="75"/>
      <c r="AH247" s="75"/>
      <c r="AI247" s="9"/>
      <c r="AJ247" s="9"/>
    </row>
    <row r="248" customFormat="false" ht="15" hidden="false" customHeight="false" outlineLevel="0" collapsed="false">
      <c r="B248" s="73"/>
      <c r="C248" s="74"/>
      <c r="D248" s="74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5"/>
      <c r="AA248" s="75"/>
      <c r="AB248" s="75"/>
      <c r="AC248" s="75"/>
      <c r="AD248" s="75"/>
      <c r="AE248" s="75"/>
      <c r="AF248" s="75"/>
      <c r="AG248" s="75"/>
      <c r="AH248" s="75"/>
      <c r="AI248" s="9"/>
      <c r="AJ248" s="9"/>
    </row>
    <row r="249" customFormat="false" ht="15" hidden="false" customHeight="false" outlineLevel="0" collapsed="false">
      <c r="B249" s="73"/>
      <c r="C249" s="74"/>
      <c r="D249" s="74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5"/>
      <c r="AA249" s="75"/>
      <c r="AB249" s="75"/>
      <c r="AC249" s="75"/>
      <c r="AD249" s="75"/>
      <c r="AE249" s="75"/>
      <c r="AF249" s="75"/>
      <c r="AG249" s="75"/>
      <c r="AH249" s="75"/>
      <c r="AI249" s="9"/>
      <c r="AJ249" s="9"/>
    </row>
    <row r="250" customFormat="false" ht="15" hidden="false" customHeight="false" outlineLevel="0" collapsed="false">
      <c r="B250" s="73"/>
      <c r="C250" s="74"/>
      <c r="D250" s="74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  <c r="AA250" s="75"/>
      <c r="AB250" s="75"/>
      <c r="AC250" s="75"/>
      <c r="AD250" s="75"/>
      <c r="AE250" s="75"/>
      <c r="AF250" s="75"/>
      <c r="AG250" s="75"/>
      <c r="AH250" s="75"/>
      <c r="AI250" s="9"/>
      <c r="AJ250" s="9"/>
    </row>
    <row r="251" customFormat="false" ht="15" hidden="false" customHeight="false" outlineLevel="0" collapsed="false">
      <c r="B251" s="73"/>
      <c r="C251" s="74"/>
      <c r="D251" s="74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5"/>
      <c r="AA251" s="75"/>
      <c r="AB251" s="75"/>
      <c r="AC251" s="75"/>
      <c r="AD251" s="75"/>
      <c r="AE251" s="75"/>
      <c r="AF251" s="75"/>
      <c r="AG251" s="75"/>
      <c r="AH251" s="75"/>
      <c r="AI251" s="9"/>
      <c r="AJ251" s="9"/>
    </row>
    <row r="252" customFormat="false" ht="15" hidden="false" customHeight="false" outlineLevel="0" collapsed="false">
      <c r="B252" s="73"/>
      <c r="C252" s="74"/>
      <c r="D252" s="74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/>
      <c r="X252" s="75"/>
      <c r="Y252" s="75"/>
      <c r="Z252" s="75"/>
      <c r="AA252" s="75"/>
      <c r="AB252" s="75"/>
      <c r="AC252" s="75"/>
      <c r="AD252" s="75"/>
      <c r="AE252" s="75"/>
      <c r="AF252" s="75"/>
      <c r="AG252" s="75"/>
      <c r="AH252" s="75"/>
      <c r="AI252" s="9"/>
      <c r="AJ252" s="9"/>
    </row>
    <row r="253" customFormat="false" ht="15" hidden="false" customHeight="false" outlineLevel="0" collapsed="false">
      <c r="B253" s="73"/>
      <c r="C253" s="74"/>
      <c r="D253" s="74"/>
      <c r="E253" s="75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/>
      <c r="X253" s="75"/>
      <c r="Y253" s="75"/>
      <c r="Z253" s="75"/>
      <c r="AA253" s="75"/>
      <c r="AB253" s="75"/>
      <c r="AC253" s="75"/>
      <c r="AD253" s="75"/>
      <c r="AE253" s="75"/>
      <c r="AF253" s="75"/>
      <c r="AG253" s="75"/>
      <c r="AH253" s="75"/>
      <c r="AI253" s="9"/>
      <c r="AJ253" s="9"/>
    </row>
    <row r="254" customFormat="false" ht="15" hidden="false" customHeight="false" outlineLevel="0" collapsed="false">
      <c r="B254" s="73"/>
      <c r="C254" s="74"/>
      <c r="D254" s="74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  <c r="AA254" s="75"/>
      <c r="AB254" s="75"/>
      <c r="AC254" s="75"/>
      <c r="AD254" s="75"/>
      <c r="AE254" s="75"/>
      <c r="AF254" s="75"/>
      <c r="AG254" s="75"/>
      <c r="AH254" s="75"/>
      <c r="AI254" s="9"/>
      <c r="AJ254" s="9"/>
    </row>
    <row r="255" customFormat="false" ht="15" hidden="false" customHeight="false" outlineLevel="0" collapsed="false">
      <c r="B255" s="73"/>
      <c r="C255" s="74"/>
      <c r="D255" s="74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  <c r="AA255" s="75"/>
      <c r="AB255" s="75"/>
      <c r="AC255" s="75"/>
      <c r="AD255" s="75"/>
      <c r="AE255" s="75"/>
      <c r="AF255" s="75"/>
      <c r="AG255" s="75"/>
      <c r="AH255" s="75"/>
      <c r="AI255" s="9"/>
      <c r="AJ255" s="9"/>
    </row>
    <row r="256" customFormat="false" ht="15" hidden="false" customHeight="false" outlineLevel="0" collapsed="false">
      <c r="B256" s="73"/>
      <c r="C256" s="74"/>
      <c r="D256" s="74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/>
      <c r="X256" s="75"/>
      <c r="Y256" s="75"/>
      <c r="Z256" s="75"/>
      <c r="AA256" s="75"/>
      <c r="AB256" s="75"/>
      <c r="AC256" s="75"/>
      <c r="AD256" s="75"/>
      <c r="AE256" s="75"/>
      <c r="AF256" s="75"/>
      <c r="AG256" s="75"/>
      <c r="AH256" s="75"/>
      <c r="AI256" s="9"/>
      <c r="AJ256" s="9"/>
    </row>
    <row r="257" customFormat="false" ht="15" hidden="false" customHeight="false" outlineLevel="0" collapsed="false">
      <c r="B257" s="73"/>
      <c r="C257" s="74"/>
      <c r="D257" s="74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5"/>
      <c r="AA257" s="75"/>
      <c r="AB257" s="75"/>
      <c r="AC257" s="75"/>
      <c r="AD257" s="75"/>
      <c r="AE257" s="75"/>
      <c r="AF257" s="75"/>
      <c r="AG257" s="75"/>
      <c r="AH257" s="75"/>
      <c r="AI257" s="9"/>
      <c r="AJ257" s="9"/>
    </row>
    <row r="258" customFormat="false" ht="15" hidden="false" customHeight="false" outlineLevel="0" collapsed="false">
      <c r="B258" s="73"/>
      <c r="C258" s="74"/>
      <c r="D258" s="74"/>
      <c r="E258" s="75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  <c r="R258" s="75"/>
      <c r="S258" s="75"/>
      <c r="T258" s="75"/>
      <c r="U258" s="75"/>
      <c r="V258" s="75"/>
      <c r="W258" s="75"/>
      <c r="X258" s="75"/>
      <c r="Y258" s="75"/>
      <c r="Z258" s="75"/>
      <c r="AA258" s="75"/>
      <c r="AB258" s="75"/>
      <c r="AC258" s="75"/>
      <c r="AD258" s="75"/>
      <c r="AE258" s="75"/>
      <c r="AF258" s="75"/>
      <c r="AG258" s="75"/>
      <c r="AH258" s="75"/>
      <c r="AI258" s="9"/>
      <c r="AJ258" s="9"/>
    </row>
    <row r="259" customFormat="false" ht="15" hidden="false" customHeight="false" outlineLevel="0" collapsed="false">
      <c r="B259" s="73"/>
      <c r="C259" s="74"/>
      <c r="D259" s="74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5"/>
      <c r="AA259" s="75"/>
      <c r="AB259" s="75"/>
      <c r="AC259" s="75"/>
      <c r="AD259" s="75"/>
      <c r="AE259" s="75"/>
      <c r="AF259" s="75"/>
      <c r="AG259" s="75"/>
      <c r="AH259" s="75"/>
      <c r="AI259" s="9"/>
      <c r="AJ259" s="9"/>
    </row>
    <row r="260" customFormat="false" ht="15" hidden="false" customHeight="false" outlineLevel="0" collapsed="false">
      <c r="B260" s="73"/>
      <c r="C260" s="74"/>
      <c r="D260" s="74"/>
      <c r="E260" s="75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/>
      <c r="X260" s="75"/>
      <c r="Y260" s="75"/>
      <c r="Z260" s="75"/>
      <c r="AA260" s="75"/>
      <c r="AB260" s="75"/>
      <c r="AC260" s="75"/>
      <c r="AD260" s="75"/>
      <c r="AE260" s="75"/>
      <c r="AF260" s="75"/>
      <c r="AG260" s="75"/>
      <c r="AH260" s="75"/>
      <c r="AI260" s="9"/>
      <c r="AJ260" s="9"/>
    </row>
    <row r="261" customFormat="false" ht="15" hidden="false" customHeight="false" outlineLevel="0" collapsed="false">
      <c r="B261" s="73"/>
      <c r="C261" s="74"/>
      <c r="D261" s="74"/>
      <c r="E261" s="75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5"/>
      <c r="Z261" s="75"/>
      <c r="AA261" s="75"/>
      <c r="AB261" s="75"/>
      <c r="AC261" s="75"/>
      <c r="AD261" s="75"/>
      <c r="AE261" s="75"/>
      <c r="AF261" s="75"/>
      <c r="AG261" s="75"/>
      <c r="AH261" s="75"/>
      <c r="AI261" s="9"/>
      <c r="AJ261" s="9"/>
    </row>
    <row r="262" customFormat="false" ht="15" hidden="false" customHeight="false" outlineLevel="0" collapsed="false">
      <c r="B262" s="73"/>
      <c r="C262" s="74"/>
      <c r="D262" s="74"/>
      <c r="E262" s="75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  <c r="R262" s="75"/>
      <c r="S262" s="75"/>
      <c r="T262" s="75"/>
      <c r="U262" s="75"/>
      <c r="V262" s="75"/>
      <c r="W262" s="75"/>
      <c r="X262" s="75"/>
      <c r="Y262" s="75"/>
      <c r="Z262" s="75"/>
      <c r="AA262" s="75"/>
      <c r="AB262" s="75"/>
      <c r="AC262" s="75"/>
      <c r="AD262" s="75"/>
      <c r="AE262" s="75"/>
      <c r="AF262" s="75"/>
      <c r="AG262" s="75"/>
      <c r="AH262" s="75"/>
      <c r="AI262" s="9"/>
      <c r="AJ262" s="9"/>
    </row>
    <row r="263" customFormat="false" ht="15" hidden="false" customHeight="false" outlineLevel="0" collapsed="false">
      <c r="B263" s="73"/>
      <c r="C263" s="74"/>
      <c r="D263" s="74"/>
      <c r="E263" s="75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5"/>
      <c r="AA263" s="75"/>
      <c r="AB263" s="75"/>
      <c r="AC263" s="75"/>
      <c r="AD263" s="75"/>
      <c r="AE263" s="75"/>
      <c r="AF263" s="75"/>
      <c r="AG263" s="75"/>
      <c r="AH263" s="75"/>
      <c r="AI263" s="9"/>
      <c r="AJ263" s="9"/>
    </row>
    <row r="264" customFormat="false" ht="15" hidden="false" customHeight="false" outlineLevel="0" collapsed="false">
      <c r="B264" s="73"/>
      <c r="C264" s="74"/>
      <c r="D264" s="74"/>
      <c r="E264" s="75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/>
      <c r="X264" s="75"/>
      <c r="Y264" s="75"/>
      <c r="Z264" s="75"/>
      <c r="AA264" s="75"/>
      <c r="AB264" s="75"/>
      <c r="AC264" s="75"/>
      <c r="AD264" s="75"/>
      <c r="AE264" s="75"/>
      <c r="AF264" s="75"/>
      <c r="AG264" s="75"/>
      <c r="AH264" s="75"/>
      <c r="AI264" s="9"/>
      <c r="AJ264" s="9"/>
    </row>
    <row r="265" customFormat="false" ht="15" hidden="false" customHeight="false" outlineLevel="0" collapsed="false">
      <c r="B265" s="73"/>
      <c r="C265" s="74"/>
      <c r="D265" s="74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5"/>
      <c r="AA265" s="75"/>
      <c r="AB265" s="75"/>
      <c r="AC265" s="75"/>
      <c r="AD265" s="75"/>
      <c r="AE265" s="75"/>
      <c r="AF265" s="75"/>
      <c r="AG265" s="75"/>
      <c r="AH265" s="75"/>
      <c r="AI265" s="9"/>
      <c r="AJ265" s="9"/>
    </row>
    <row r="266" customFormat="false" ht="15" hidden="false" customHeight="false" outlineLevel="0" collapsed="false">
      <c r="B266" s="73"/>
      <c r="C266" s="74"/>
      <c r="D266" s="74"/>
      <c r="E266" s="75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  <c r="AA266" s="75"/>
      <c r="AB266" s="75"/>
      <c r="AC266" s="75"/>
      <c r="AD266" s="75"/>
      <c r="AE266" s="75"/>
      <c r="AF266" s="75"/>
      <c r="AG266" s="75"/>
      <c r="AH266" s="75"/>
      <c r="AI266" s="9"/>
      <c r="AJ266" s="9"/>
    </row>
    <row r="267" customFormat="false" ht="15" hidden="false" customHeight="false" outlineLevel="0" collapsed="false">
      <c r="B267" s="73"/>
      <c r="C267" s="74"/>
      <c r="D267" s="74"/>
      <c r="E267" s="75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  <c r="AA267" s="75"/>
      <c r="AB267" s="75"/>
      <c r="AC267" s="75"/>
      <c r="AD267" s="75"/>
      <c r="AE267" s="75"/>
      <c r="AF267" s="75"/>
      <c r="AG267" s="75"/>
      <c r="AH267" s="75"/>
      <c r="AI267" s="9"/>
      <c r="AJ267" s="9"/>
    </row>
    <row r="268" customFormat="false" ht="15" hidden="false" customHeight="false" outlineLevel="0" collapsed="false">
      <c r="B268" s="73"/>
      <c r="C268" s="74"/>
      <c r="D268" s="74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  <c r="AA268" s="75"/>
      <c r="AB268" s="75"/>
      <c r="AC268" s="75"/>
      <c r="AD268" s="75"/>
      <c r="AE268" s="75"/>
      <c r="AF268" s="75"/>
      <c r="AG268" s="75"/>
      <c r="AH268" s="75"/>
      <c r="AI268" s="9"/>
      <c r="AJ268" s="9"/>
    </row>
    <row r="269" customFormat="false" ht="15" hidden="false" customHeight="false" outlineLevel="0" collapsed="false">
      <c r="B269" s="73"/>
      <c r="C269" s="74"/>
      <c r="D269" s="74"/>
      <c r="E269" s="75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/>
      <c r="X269" s="75"/>
      <c r="Y269" s="75"/>
      <c r="Z269" s="75"/>
      <c r="AA269" s="75"/>
      <c r="AB269" s="75"/>
      <c r="AC269" s="75"/>
      <c r="AD269" s="75"/>
      <c r="AE269" s="75"/>
      <c r="AF269" s="75"/>
      <c r="AG269" s="75"/>
      <c r="AH269" s="75"/>
      <c r="AI269" s="9"/>
      <c r="AJ269" s="9"/>
    </row>
    <row r="270" customFormat="false" ht="15" hidden="false" customHeight="false" outlineLevel="0" collapsed="false">
      <c r="B270" s="73"/>
      <c r="C270" s="74"/>
      <c r="D270" s="74"/>
      <c r="E270" s="75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  <c r="AA270" s="75"/>
      <c r="AB270" s="75"/>
      <c r="AC270" s="75"/>
      <c r="AD270" s="75"/>
      <c r="AE270" s="75"/>
      <c r="AF270" s="75"/>
      <c r="AG270" s="75"/>
      <c r="AH270" s="75"/>
      <c r="AI270" s="9"/>
      <c r="AJ270" s="9"/>
    </row>
    <row r="271" customFormat="false" ht="15" hidden="false" customHeight="false" outlineLevel="0" collapsed="false">
      <c r="B271" s="73"/>
      <c r="C271" s="74"/>
      <c r="D271" s="74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5"/>
      <c r="AA271" s="75"/>
      <c r="AB271" s="75"/>
      <c r="AC271" s="75"/>
      <c r="AD271" s="75"/>
      <c r="AE271" s="75"/>
      <c r="AF271" s="75"/>
      <c r="AG271" s="75"/>
      <c r="AH271" s="75"/>
      <c r="AI271" s="9"/>
      <c r="AJ271" s="9"/>
    </row>
    <row r="272" customFormat="false" ht="15" hidden="false" customHeight="false" outlineLevel="0" collapsed="false">
      <c r="B272" s="73"/>
      <c r="C272" s="74"/>
      <c r="D272" s="74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  <c r="AA272" s="75"/>
      <c r="AB272" s="75"/>
      <c r="AC272" s="75"/>
      <c r="AD272" s="75"/>
      <c r="AE272" s="75"/>
      <c r="AF272" s="75"/>
      <c r="AG272" s="75"/>
      <c r="AH272" s="75"/>
      <c r="AI272" s="9"/>
      <c r="AJ272" s="9"/>
    </row>
    <row r="273" customFormat="false" ht="15" hidden="false" customHeight="false" outlineLevel="0" collapsed="false">
      <c r="B273" s="73"/>
      <c r="C273" s="74"/>
      <c r="D273" s="74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  <c r="AA273" s="75"/>
      <c r="AB273" s="75"/>
      <c r="AC273" s="75"/>
      <c r="AD273" s="75"/>
      <c r="AE273" s="75"/>
      <c r="AF273" s="75"/>
      <c r="AG273" s="75"/>
      <c r="AH273" s="75"/>
      <c r="AI273" s="9"/>
      <c r="AJ273" s="9"/>
    </row>
    <row r="274" customFormat="false" ht="15" hidden="false" customHeight="false" outlineLevel="0" collapsed="false">
      <c r="B274" s="73"/>
      <c r="C274" s="74"/>
      <c r="D274" s="74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  <c r="AA274" s="75"/>
      <c r="AB274" s="75"/>
      <c r="AC274" s="75"/>
      <c r="AD274" s="75"/>
      <c r="AE274" s="75"/>
      <c r="AF274" s="75"/>
      <c r="AG274" s="75"/>
      <c r="AH274" s="75"/>
      <c r="AI274" s="9"/>
      <c r="AJ274" s="9"/>
    </row>
    <row r="275" customFormat="false" ht="15" hidden="false" customHeight="false" outlineLevel="0" collapsed="false">
      <c r="B275" s="73"/>
      <c r="C275" s="74"/>
      <c r="D275" s="74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5"/>
      <c r="AA275" s="75"/>
      <c r="AB275" s="75"/>
      <c r="AC275" s="75"/>
      <c r="AD275" s="75"/>
      <c r="AE275" s="75"/>
      <c r="AF275" s="75"/>
      <c r="AG275" s="75"/>
      <c r="AH275" s="75"/>
      <c r="AI275" s="9"/>
      <c r="AJ275" s="9"/>
    </row>
    <row r="276" customFormat="false" ht="15" hidden="false" customHeight="false" outlineLevel="0" collapsed="false">
      <c r="B276" s="73"/>
      <c r="C276" s="74"/>
      <c r="D276" s="74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5"/>
      <c r="AA276" s="75"/>
      <c r="AB276" s="75"/>
      <c r="AC276" s="75"/>
      <c r="AD276" s="75"/>
      <c r="AE276" s="75"/>
      <c r="AF276" s="75"/>
      <c r="AG276" s="75"/>
      <c r="AH276" s="75"/>
      <c r="AI276" s="9"/>
      <c r="AJ276" s="9"/>
    </row>
    <row r="277" customFormat="false" ht="15" hidden="false" customHeight="false" outlineLevel="0" collapsed="false">
      <c r="B277" s="73"/>
      <c r="C277" s="74"/>
      <c r="D277" s="74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  <c r="AA277" s="75"/>
      <c r="AB277" s="75"/>
      <c r="AC277" s="75"/>
      <c r="AD277" s="75"/>
      <c r="AE277" s="75"/>
      <c r="AF277" s="75"/>
      <c r="AG277" s="75"/>
      <c r="AH277" s="75"/>
      <c r="AI277" s="9"/>
      <c r="AJ277" s="9"/>
    </row>
    <row r="278" customFormat="false" ht="15" hidden="false" customHeight="false" outlineLevel="0" collapsed="false">
      <c r="B278" s="73"/>
      <c r="C278" s="74"/>
      <c r="D278" s="74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5"/>
      <c r="AA278" s="75"/>
      <c r="AB278" s="75"/>
      <c r="AC278" s="75"/>
      <c r="AD278" s="75"/>
      <c r="AE278" s="75"/>
      <c r="AF278" s="75"/>
      <c r="AG278" s="75"/>
      <c r="AH278" s="75"/>
      <c r="AI278" s="9"/>
      <c r="AJ278" s="9"/>
    </row>
    <row r="279" customFormat="false" ht="15" hidden="false" customHeight="false" outlineLevel="0" collapsed="false">
      <c r="B279" s="73"/>
      <c r="C279" s="74"/>
      <c r="D279" s="74"/>
      <c r="E279" s="75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5"/>
      <c r="AA279" s="75"/>
      <c r="AB279" s="75"/>
      <c r="AC279" s="75"/>
      <c r="AD279" s="75"/>
      <c r="AE279" s="75"/>
      <c r="AF279" s="75"/>
      <c r="AG279" s="75"/>
      <c r="AH279" s="75"/>
      <c r="AI279" s="9"/>
      <c r="AJ279" s="9"/>
    </row>
    <row r="280" customFormat="false" ht="15" hidden="false" customHeight="false" outlineLevel="0" collapsed="false">
      <c r="B280" s="73"/>
      <c r="C280" s="74"/>
      <c r="D280" s="74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  <c r="AA280" s="75"/>
      <c r="AB280" s="75"/>
      <c r="AC280" s="75"/>
      <c r="AD280" s="75"/>
      <c r="AE280" s="75"/>
      <c r="AF280" s="75"/>
      <c r="AG280" s="75"/>
      <c r="AH280" s="75"/>
      <c r="AI280" s="9"/>
      <c r="AJ280" s="9"/>
    </row>
    <row r="281" customFormat="false" ht="15" hidden="false" customHeight="false" outlineLevel="0" collapsed="false">
      <c r="B281" s="73"/>
      <c r="C281" s="74"/>
      <c r="D281" s="74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5"/>
      <c r="AA281" s="75"/>
      <c r="AB281" s="75"/>
      <c r="AC281" s="75"/>
      <c r="AD281" s="75"/>
      <c r="AE281" s="75"/>
      <c r="AF281" s="75"/>
      <c r="AG281" s="75"/>
      <c r="AH281" s="75"/>
      <c r="AI281" s="9"/>
      <c r="AJ281" s="9"/>
    </row>
    <row r="282" customFormat="false" ht="15" hidden="false" customHeight="false" outlineLevel="0" collapsed="false">
      <c r="B282" s="73"/>
      <c r="C282" s="74"/>
      <c r="D282" s="74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5"/>
      <c r="AA282" s="75"/>
      <c r="AB282" s="75"/>
      <c r="AC282" s="75"/>
      <c r="AD282" s="75"/>
      <c r="AE282" s="75"/>
      <c r="AF282" s="75"/>
      <c r="AG282" s="75"/>
      <c r="AH282" s="75"/>
      <c r="AI282" s="9"/>
      <c r="AJ282" s="9"/>
    </row>
    <row r="283" customFormat="false" ht="15" hidden="false" customHeight="false" outlineLevel="0" collapsed="false">
      <c r="B283" s="73"/>
      <c r="C283" s="74"/>
      <c r="D283" s="74"/>
      <c r="E283" s="75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5"/>
      <c r="AA283" s="75"/>
      <c r="AB283" s="75"/>
      <c r="AC283" s="75"/>
      <c r="AD283" s="75"/>
      <c r="AE283" s="75"/>
      <c r="AF283" s="75"/>
      <c r="AG283" s="75"/>
      <c r="AH283" s="75"/>
      <c r="AI283" s="9"/>
      <c r="AJ283" s="9"/>
    </row>
    <row r="284" customFormat="false" ht="15" hidden="false" customHeight="false" outlineLevel="0" collapsed="false">
      <c r="B284" s="73"/>
      <c r="C284" s="74"/>
      <c r="D284" s="74"/>
      <c r="E284" s="75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5"/>
      <c r="AA284" s="75"/>
      <c r="AB284" s="75"/>
      <c r="AC284" s="75"/>
      <c r="AD284" s="75"/>
      <c r="AE284" s="75"/>
      <c r="AF284" s="75"/>
      <c r="AG284" s="75"/>
      <c r="AH284" s="75"/>
      <c r="AI284" s="9"/>
      <c r="AJ284" s="9"/>
    </row>
    <row r="285" customFormat="false" ht="15" hidden="false" customHeight="false" outlineLevel="0" collapsed="false">
      <c r="B285" s="73"/>
      <c r="C285" s="74"/>
      <c r="D285" s="74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/>
      <c r="X285" s="75"/>
      <c r="Y285" s="75"/>
      <c r="Z285" s="75"/>
      <c r="AA285" s="75"/>
      <c r="AB285" s="75"/>
      <c r="AC285" s="75"/>
      <c r="AD285" s="75"/>
      <c r="AE285" s="75"/>
      <c r="AF285" s="75"/>
      <c r="AG285" s="75"/>
      <c r="AH285" s="75"/>
      <c r="AI285" s="9"/>
      <c r="AJ285" s="9"/>
    </row>
    <row r="286" customFormat="false" ht="15" hidden="false" customHeight="false" outlineLevel="0" collapsed="false">
      <c r="B286" s="73"/>
      <c r="C286" s="74"/>
      <c r="D286" s="74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75"/>
      <c r="V286" s="75"/>
      <c r="W286" s="75"/>
      <c r="X286" s="75"/>
      <c r="Y286" s="75"/>
      <c r="Z286" s="75"/>
      <c r="AA286" s="75"/>
      <c r="AB286" s="75"/>
      <c r="AC286" s="75"/>
      <c r="AD286" s="75"/>
      <c r="AE286" s="75"/>
      <c r="AF286" s="75"/>
      <c r="AG286" s="75"/>
      <c r="AH286" s="75"/>
      <c r="AI286" s="9"/>
      <c r="AJ286" s="9"/>
    </row>
    <row r="287" customFormat="false" ht="15" hidden="false" customHeight="false" outlineLevel="0" collapsed="false">
      <c r="B287" s="73"/>
      <c r="C287" s="74"/>
      <c r="D287" s="74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5"/>
      <c r="AA287" s="75"/>
      <c r="AB287" s="75"/>
      <c r="AC287" s="75"/>
      <c r="AD287" s="75"/>
      <c r="AE287" s="75"/>
      <c r="AF287" s="75"/>
      <c r="AG287" s="75"/>
      <c r="AH287" s="75"/>
      <c r="AI287" s="9"/>
      <c r="AJ287" s="9"/>
    </row>
    <row r="288" customFormat="false" ht="15" hidden="false" customHeight="false" outlineLevel="0" collapsed="false">
      <c r="B288" s="73"/>
      <c r="C288" s="74"/>
      <c r="D288" s="74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75"/>
      <c r="V288" s="75"/>
      <c r="W288" s="75"/>
      <c r="X288" s="75"/>
      <c r="Y288" s="75"/>
      <c r="Z288" s="75"/>
      <c r="AA288" s="75"/>
      <c r="AB288" s="75"/>
      <c r="AC288" s="75"/>
      <c r="AD288" s="75"/>
      <c r="AE288" s="75"/>
      <c r="AF288" s="75"/>
      <c r="AG288" s="75"/>
      <c r="AH288" s="75"/>
      <c r="AI288" s="9"/>
      <c r="AJ288" s="9"/>
    </row>
    <row r="289" customFormat="false" ht="15" hidden="false" customHeight="false" outlineLevel="0" collapsed="false">
      <c r="B289" s="73"/>
      <c r="C289" s="74"/>
      <c r="D289" s="74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75"/>
      <c r="X289" s="75"/>
      <c r="Y289" s="75"/>
      <c r="Z289" s="75"/>
      <c r="AA289" s="75"/>
      <c r="AB289" s="75"/>
      <c r="AC289" s="75"/>
      <c r="AD289" s="75"/>
      <c r="AE289" s="75"/>
      <c r="AF289" s="75"/>
      <c r="AG289" s="75"/>
      <c r="AH289" s="75"/>
      <c r="AI289" s="9"/>
      <c r="AJ289" s="9"/>
    </row>
    <row r="290" customFormat="false" ht="15" hidden="false" customHeight="false" outlineLevel="0" collapsed="false">
      <c r="B290" s="73"/>
      <c r="C290" s="74"/>
      <c r="D290" s="74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  <c r="R290" s="75"/>
      <c r="S290" s="75"/>
      <c r="T290" s="75"/>
      <c r="U290" s="75"/>
      <c r="V290" s="75"/>
      <c r="W290" s="75"/>
      <c r="X290" s="75"/>
      <c r="Y290" s="75"/>
      <c r="Z290" s="75"/>
      <c r="AA290" s="75"/>
      <c r="AB290" s="75"/>
      <c r="AC290" s="75"/>
      <c r="AD290" s="75"/>
      <c r="AE290" s="75"/>
      <c r="AF290" s="75"/>
      <c r="AG290" s="75"/>
      <c r="AH290" s="75"/>
      <c r="AI290" s="9"/>
      <c r="AJ290" s="9"/>
    </row>
    <row r="291" customFormat="false" ht="15" hidden="false" customHeight="false" outlineLevel="0" collapsed="false">
      <c r="B291" s="73"/>
      <c r="C291" s="74"/>
      <c r="D291" s="74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75"/>
      <c r="X291" s="75"/>
      <c r="Y291" s="75"/>
      <c r="Z291" s="75"/>
      <c r="AA291" s="75"/>
      <c r="AB291" s="75"/>
      <c r="AC291" s="75"/>
      <c r="AD291" s="75"/>
      <c r="AE291" s="75"/>
      <c r="AF291" s="75"/>
      <c r="AG291" s="75"/>
      <c r="AH291" s="75"/>
      <c r="AI291" s="9"/>
      <c r="AJ291" s="9"/>
    </row>
    <row r="292" customFormat="false" ht="15" hidden="false" customHeight="false" outlineLevel="0" collapsed="false">
      <c r="B292" s="73"/>
      <c r="C292" s="74"/>
      <c r="D292" s="74"/>
      <c r="E292" s="75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  <c r="R292" s="75"/>
      <c r="S292" s="75"/>
      <c r="T292" s="75"/>
      <c r="U292" s="75"/>
      <c r="V292" s="75"/>
      <c r="W292" s="75"/>
      <c r="X292" s="75"/>
      <c r="Y292" s="75"/>
      <c r="Z292" s="75"/>
      <c r="AA292" s="75"/>
      <c r="AB292" s="75"/>
      <c r="AC292" s="75"/>
      <c r="AD292" s="75"/>
      <c r="AE292" s="75"/>
      <c r="AF292" s="75"/>
      <c r="AG292" s="75"/>
      <c r="AH292" s="75"/>
      <c r="AI292" s="9"/>
      <c r="AJ292" s="9"/>
    </row>
    <row r="293" customFormat="false" ht="15" hidden="false" customHeight="false" outlineLevel="0" collapsed="false">
      <c r="B293" s="73"/>
      <c r="C293" s="74"/>
      <c r="D293" s="74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75"/>
      <c r="X293" s="75"/>
      <c r="Y293" s="75"/>
      <c r="Z293" s="75"/>
      <c r="AA293" s="75"/>
      <c r="AB293" s="75"/>
      <c r="AC293" s="75"/>
      <c r="AD293" s="75"/>
      <c r="AE293" s="75"/>
      <c r="AF293" s="75"/>
      <c r="AG293" s="75"/>
      <c r="AH293" s="75"/>
      <c r="AI293" s="9"/>
      <c r="AJ293" s="9"/>
    </row>
    <row r="294" customFormat="false" ht="15" hidden="false" customHeight="false" outlineLevel="0" collapsed="false">
      <c r="B294" s="73"/>
      <c r="C294" s="74"/>
      <c r="D294" s="74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75"/>
      <c r="X294" s="75"/>
      <c r="Y294" s="75"/>
      <c r="Z294" s="75"/>
      <c r="AA294" s="75"/>
      <c r="AB294" s="75"/>
      <c r="AC294" s="75"/>
      <c r="AD294" s="75"/>
      <c r="AE294" s="75"/>
      <c r="AF294" s="75"/>
      <c r="AG294" s="75"/>
      <c r="AH294" s="75"/>
      <c r="AI294" s="9"/>
      <c r="AJ294" s="9"/>
    </row>
    <row r="295" customFormat="false" ht="15" hidden="false" customHeight="false" outlineLevel="0" collapsed="false">
      <c r="B295" s="73"/>
      <c r="C295" s="74"/>
      <c r="D295" s="74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75"/>
      <c r="X295" s="75"/>
      <c r="Y295" s="75"/>
      <c r="Z295" s="75"/>
      <c r="AA295" s="75"/>
      <c r="AB295" s="75"/>
      <c r="AC295" s="75"/>
      <c r="AD295" s="75"/>
      <c r="AE295" s="75"/>
      <c r="AF295" s="75"/>
      <c r="AG295" s="75"/>
      <c r="AH295" s="75"/>
      <c r="AI295" s="9"/>
      <c r="AJ295" s="9"/>
    </row>
    <row r="296" customFormat="false" ht="15" hidden="false" customHeight="false" outlineLevel="0" collapsed="false">
      <c r="B296" s="73"/>
      <c r="C296" s="74"/>
      <c r="D296" s="74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75"/>
      <c r="X296" s="75"/>
      <c r="Y296" s="75"/>
      <c r="Z296" s="75"/>
      <c r="AA296" s="75"/>
      <c r="AB296" s="75"/>
      <c r="AC296" s="75"/>
      <c r="AD296" s="75"/>
      <c r="AE296" s="75"/>
      <c r="AF296" s="75"/>
      <c r="AG296" s="75"/>
      <c r="AH296" s="75"/>
      <c r="AI296" s="9"/>
      <c r="AJ296" s="9"/>
    </row>
    <row r="297" customFormat="false" ht="15" hidden="false" customHeight="false" outlineLevel="0" collapsed="false">
      <c r="B297" s="73"/>
      <c r="C297" s="74"/>
      <c r="D297" s="74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75"/>
      <c r="X297" s="75"/>
      <c r="Y297" s="75"/>
      <c r="Z297" s="75"/>
      <c r="AA297" s="75"/>
      <c r="AB297" s="75"/>
      <c r="AC297" s="75"/>
      <c r="AD297" s="75"/>
      <c r="AE297" s="75"/>
      <c r="AF297" s="75"/>
      <c r="AG297" s="75"/>
      <c r="AH297" s="75"/>
      <c r="AI297" s="9"/>
      <c r="AJ297" s="9"/>
    </row>
    <row r="298" customFormat="false" ht="15" hidden="false" customHeight="false" outlineLevel="0" collapsed="false">
      <c r="B298" s="73"/>
      <c r="C298" s="74"/>
      <c r="D298" s="74"/>
      <c r="E298" s="75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5"/>
      <c r="S298" s="75"/>
      <c r="T298" s="75"/>
      <c r="U298" s="75"/>
      <c r="V298" s="75"/>
      <c r="W298" s="75"/>
      <c r="X298" s="75"/>
      <c r="Y298" s="75"/>
      <c r="Z298" s="75"/>
      <c r="AA298" s="75"/>
      <c r="AB298" s="75"/>
      <c r="AC298" s="75"/>
      <c r="AD298" s="75"/>
      <c r="AE298" s="75"/>
      <c r="AF298" s="75"/>
      <c r="AG298" s="75"/>
      <c r="AH298" s="75"/>
      <c r="AI298" s="9"/>
      <c r="AJ298" s="9"/>
    </row>
    <row r="299" customFormat="false" ht="15" hidden="false" customHeight="false" outlineLevel="0" collapsed="false">
      <c r="B299" s="73"/>
      <c r="C299" s="74"/>
      <c r="D299" s="74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5"/>
      <c r="AA299" s="75"/>
      <c r="AB299" s="75"/>
      <c r="AC299" s="75"/>
      <c r="AD299" s="75"/>
      <c r="AE299" s="75"/>
      <c r="AF299" s="75"/>
      <c r="AG299" s="75"/>
      <c r="AH299" s="75"/>
      <c r="AI299" s="9"/>
      <c r="AJ299" s="9"/>
    </row>
    <row r="300" customFormat="false" ht="15" hidden="false" customHeight="false" outlineLevel="0" collapsed="false">
      <c r="B300" s="73"/>
      <c r="C300" s="74"/>
      <c r="D300" s="74"/>
      <c r="E300" s="75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  <c r="R300" s="75"/>
      <c r="S300" s="75"/>
      <c r="T300" s="75"/>
      <c r="U300" s="75"/>
      <c r="V300" s="75"/>
      <c r="W300" s="75"/>
      <c r="X300" s="75"/>
      <c r="Y300" s="75"/>
      <c r="Z300" s="75"/>
      <c r="AA300" s="75"/>
      <c r="AB300" s="75"/>
      <c r="AC300" s="75"/>
      <c r="AD300" s="75"/>
      <c r="AE300" s="75"/>
      <c r="AF300" s="75"/>
      <c r="AG300" s="75"/>
      <c r="AH300" s="75"/>
      <c r="AI300" s="9"/>
      <c r="AJ300" s="9"/>
    </row>
    <row r="301" customFormat="false" ht="15" hidden="false" customHeight="false" outlineLevel="0" collapsed="false">
      <c r="B301" s="73"/>
      <c r="C301" s="74"/>
      <c r="D301" s="74"/>
      <c r="E301" s="75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  <c r="R301" s="75"/>
      <c r="S301" s="75"/>
      <c r="T301" s="75"/>
      <c r="U301" s="75"/>
      <c r="V301" s="75"/>
      <c r="W301" s="75"/>
      <c r="X301" s="75"/>
      <c r="Y301" s="75"/>
      <c r="Z301" s="75"/>
      <c r="AA301" s="75"/>
      <c r="AB301" s="75"/>
      <c r="AC301" s="75"/>
      <c r="AD301" s="75"/>
      <c r="AE301" s="75"/>
      <c r="AF301" s="75"/>
      <c r="AG301" s="75"/>
      <c r="AH301" s="75"/>
      <c r="AI301" s="9"/>
      <c r="AJ301" s="9"/>
    </row>
    <row r="302" customFormat="false" ht="15" hidden="false" customHeight="false" outlineLevel="0" collapsed="false">
      <c r="B302" s="73"/>
      <c r="C302" s="74"/>
      <c r="D302" s="74"/>
      <c r="E302" s="75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75"/>
      <c r="X302" s="75"/>
      <c r="Y302" s="75"/>
      <c r="Z302" s="75"/>
      <c r="AA302" s="75"/>
      <c r="AB302" s="75"/>
      <c r="AC302" s="75"/>
      <c r="AD302" s="75"/>
      <c r="AE302" s="75"/>
      <c r="AF302" s="75"/>
      <c r="AG302" s="75"/>
      <c r="AH302" s="75"/>
      <c r="AI302" s="9"/>
      <c r="AJ302" s="9"/>
    </row>
    <row r="303" customFormat="false" ht="15" hidden="false" customHeight="false" outlineLevel="0" collapsed="false">
      <c r="B303" s="73"/>
      <c r="C303" s="74"/>
      <c r="D303" s="74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  <c r="R303" s="75"/>
      <c r="S303" s="75"/>
      <c r="T303" s="75"/>
      <c r="U303" s="75"/>
      <c r="V303" s="75"/>
      <c r="W303" s="75"/>
      <c r="X303" s="75"/>
      <c r="Y303" s="75"/>
      <c r="Z303" s="75"/>
      <c r="AA303" s="75"/>
      <c r="AB303" s="75"/>
      <c r="AC303" s="75"/>
      <c r="AD303" s="75"/>
      <c r="AE303" s="75"/>
      <c r="AF303" s="75"/>
      <c r="AG303" s="75"/>
      <c r="AH303" s="75"/>
      <c r="AI303" s="9"/>
      <c r="AJ303" s="9"/>
    </row>
    <row r="304" customFormat="false" ht="15" hidden="false" customHeight="false" outlineLevel="0" collapsed="false">
      <c r="B304" s="73"/>
      <c r="C304" s="74"/>
      <c r="D304" s="74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  <c r="S304" s="75"/>
      <c r="T304" s="75"/>
      <c r="U304" s="75"/>
      <c r="V304" s="75"/>
      <c r="W304" s="75"/>
      <c r="X304" s="75"/>
      <c r="Y304" s="75"/>
      <c r="Z304" s="75"/>
      <c r="AA304" s="75"/>
      <c r="AB304" s="75"/>
      <c r="AC304" s="75"/>
      <c r="AD304" s="75"/>
      <c r="AE304" s="75"/>
      <c r="AF304" s="75"/>
      <c r="AG304" s="75"/>
      <c r="AH304" s="75"/>
      <c r="AI304" s="9"/>
      <c r="AJ304" s="9"/>
    </row>
    <row r="305" customFormat="false" ht="15" hidden="false" customHeight="false" outlineLevel="0" collapsed="false">
      <c r="B305" s="73"/>
      <c r="C305" s="74"/>
      <c r="D305" s="74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  <c r="S305" s="75"/>
      <c r="T305" s="75"/>
      <c r="U305" s="75"/>
      <c r="V305" s="75"/>
      <c r="W305" s="75"/>
      <c r="X305" s="75"/>
      <c r="Y305" s="75"/>
      <c r="Z305" s="75"/>
      <c r="AA305" s="75"/>
      <c r="AB305" s="75"/>
      <c r="AC305" s="75"/>
      <c r="AD305" s="75"/>
      <c r="AE305" s="75"/>
      <c r="AF305" s="75"/>
      <c r="AG305" s="75"/>
      <c r="AH305" s="75"/>
      <c r="AI305" s="9"/>
      <c r="AJ305" s="9"/>
    </row>
    <row r="306" customFormat="false" ht="15" hidden="false" customHeight="false" outlineLevel="0" collapsed="false">
      <c r="B306" s="73"/>
      <c r="C306" s="74"/>
      <c r="D306" s="74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  <c r="R306" s="75"/>
      <c r="S306" s="75"/>
      <c r="T306" s="75"/>
      <c r="U306" s="75"/>
      <c r="V306" s="75"/>
      <c r="W306" s="75"/>
      <c r="X306" s="75"/>
      <c r="Y306" s="75"/>
      <c r="Z306" s="75"/>
      <c r="AA306" s="75"/>
      <c r="AB306" s="75"/>
      <c r="AC306" s="75"/>
      <c r="AD306" s="75"/>
      <c r="AE306" s="75"/>
      <c r="AF306" s="75"/>
      <c r="AG306" s="75"/>
      <c r="AH306" s="75"/>
      <c r="AI306" s="9"/>
      <c r="AJ306" s="9"/>
    </row>
    <row r="307" customFormat="false" ht="15" hidden="false" customHeight="false" outlineLevel="0" collapsed="false">
      <c r="B307" s="73"/>
      <c r="C307" s="74"/>
      <c r="D307" s="74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  <c r="R307" s="75"/>
      <c r="S307" s="75"/>
      <c r="T307" s="75"/>
      <c r="U307" s="75"/>
      <c r="V307" s="75"/>
      <c r="W307" s="75"/>
      <c r="X307" s="75"/>
      <c r="Y307" s="75"/>
      <c r="Z307" s="75"/>
      <c r="AA307" s="75"/>
      <c r="AB307" s="75"/>
      <c r="AC307" s="75"/>
      <c r="AD307" s="75"/>
      <c r="AE307" s="75"/>
      <c r="AF307" s="75"/>
      <c r="AG307" s="75"/>
      <c r="AH307" s="75"/>
      <c r="AI307" s="9"/>
      <c r="AJ307" s="9"/>
    </row>
    <row r="308" customFormat="false" ht="15" hidden="false" customHeight="false" outlineLevel="0" collapsed="false">
      <c r="B308" s="73"/>
      <c r="C308" s="74"/>
      <c r="D308" s="74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  <c r="R308" s="75"/>
      <c r="S308" s="75"/>
      <c r="T308" s="75"/>
      <c r="U308" s="75"/>
      <c r="V308" s="75"/>
      <c r="W308" s="75"/>
      <c r="X308" s="75"/>
      <c r="Y308" s="75"/>
      <c r="Z308" s="75"/>
      <c r="AA308" s="75"/>
      <c r="AB308" s="75"/>
      <c r="AC308" s="75"/>
      <c r="AD308" s="75"/>
      <c r="AE308" s="75"/>
      <c r="AF308" s="75"/>
      <c r="AG308" s="75"/>
      <c r="AH308" s="75"/>
      <c r="AI308" s="9"/>
      <c r="AJ308" s="9"/>
    </row>
    <row r="309" customFormat="false" ht="15" hidden="false" customHeight="false" outlineLevel="0" collapsed="false">
      <c r="B309" s="73"/>
      <c r="C309" s="74"/>
      <c r="D309" s="74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75"/>
      <c r="X309" s="75"/>
      <c r="Y309" s="75"/>
      <c r="Z309" s="75"/>
      <c r="AA309" s="75"/>
      <c r="AB309" s="75"/>
      <c r="AC309" s="75"/>
      <c r="AD309" s="75"/>
      <c r="AE309" s="75"/>
      <c r="AF309" s="75"/>
      <c r="AG309" s="75"/>
      <c r="AH309" s="75"/>
      <c r="AI309" s="9"/>
      <c r="AJ309" s="9"/>
    </row>
    <row r="310" customFormat="false" ht="15" hidden="false" customHeight="false" outlineLevel="0" collapsed="false">
      <c r="B310" s="73"/>
      <c r="C310" s="74"/>
      <c r="D310" s="74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  <c r="T310" s="75"/>
      <c r="U310" s="75"/>
      <c r="V310" s="75"/>
      <c r="W310" s="75"/>
      <c r="X310" s="75"/>
      <c r="Y310" s="75"/>
      <c r="Z310" s="75"/>
      <c r="AA310" s="75"/>
      <c r="AB310" s="75"/>
      <c r="AC310" s="75"/>
      <c r="AD310" s="75"/>
      <c r="AE310" s="75"/>
      <c r="AF310" s="75"/>
      <c r="AG310" s="75"/>
      <c r="AH310" s="75"/>
      <c r="AI310" s="9"/>
      <c r="AJ310" s="9"/>
    </row>
    <row r="311" customFormat="false" ht="15" hidden="false" customHeight="false" outlineLevel="0" collapsed="false">
      <c r="B311" s="73"/>
      <c r="C311" s="74"/>
      <c r="D311" s="74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75"/>
      <c r="X311" s="75"/>
      <c r="Y311" s="75"/>
      <c r="Z311" s="75"/>
      <c r="AA311" s="75"/>
      <c r="AB311" s="75"/>
      <c r="AC311" s="75"/>
      <c r="AD311" s="75"/>
      <c r="AE311" s="75"/>
      <c r="AF311" s="75"/>
      <c r="AG311" s="75"/>
      <c r="AH311" s="75"/>
      <c r="AI311" s="9"/>
      <c r="AJ311" s="9"/>
    </row>
    <row r="312" customFormat="false" ht="15" hidden="false" customHeight="false" outlineLevel="0" collapsed="false">
      <c r="B312" s="73"/>
      <c r="C312" s="74"/>
      <c r="D312" s="74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75"/>
      <c r="X312" s="75"/>
      <c r="Y312" s="75"/>
      <c r="Z312" s="75"/>
      <c r="AA312" s="75"/>
      <c r="AB312" s="75"/>
      <c r="AC312" s="75"/>
      <c r="AD312" s="75"/>
      <c r="AE312" s="75"/>
      <c r="AF312" s="75"/>
      <c r="AG312" s="75"/>
      <c r="AH312" s="75"/>
      <c r="AI312" s="9"/>
      <c r="AJ312" s="9"/>
    </row>
    <row r="313" customFormat="false" ht="15" hidden="false" customHeight="false" outlineLevel="0" collapsed="false">
      <c r="B313" s="73"/>
      <c r="C313" s="74"/>
      <c r="D313" s="74"/>
      <c r="E313" s="75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  <c r="R313" s="75"/>
      <c r="S313" s="75"/>
      <c r="T313" s="75"/>
      <c r="U313" s="75"/>
      <c r="V313" s="75"/>
      <c r="W313" s="75"/>
      <c r="X313" s="75"/>
      <c r="Y313" s="75"/>
      <c r="Z313" s="75"/>
      <c r="AA313" s="75"/>
      <c r="AB313" s="75"/>
      <c r="AC313" s="75"/>
      <c r="AD313" s="75"/>
      <c r="AE313" s="75"/>
      <c r="AF313" s="75"/>
      <c r="AG313" s="75"/>
      <c r="AH313" s="75"/>
      <c r="AI313" s="9"/>
      <c r="AJ313" s="9"/>
    </row>
    <row r="314" customFormat="false" ht="15" hidden="false" customHeight="false" outlineLevel="0" collapsed="false">
      <c r="B314" s="73"/>
      <c r="C314" s="74"/>
      <c r="D314" s="74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75"/>
      <c r="X314" s="75"/>
      <c r="Y314" s="75"/>
      <c r="Z314" s="75"/>
      <c r="AA314" s="75"/>
      <c r="AB314" s="75"/>
      <c r="AC314" s="75"/>
      <c r="AD314" s="75"/>
      <c r="AE314" s="75"/>
      <c r="AF314" s="75"/>
      <c r="AG314" s="75"/>
      <c r="AH314" s="75"/>
      <c r="AI314" s="9"/>
      <c r="AJ314" s="9"/>
    </row>
    <row r="315" customFormat="false" ht="15" hidden="false" customHeight="false" outlineLevel="0" collapsed="false">
      <c r="B315" s="73"/>
      <c r="C315" s="74"/>
      <c r="D315" s="74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75"/>
      <c r="X315" s="75"/>
      <c r="Y315" s="75"/>
      <c r="Z315" s="75"/>
      <c r="AA315" s="75"/>
      <c r="AB315" s="75"/>
      <c r="AC315" s="75"/>
      <c r="AD315" s="75"/>
      <c r="AE315" s="75"/>
      <c r="AF315" s="75"/>
      <c r="AG315" s="75"/>
      <c r="AH315" s="75"/>
      <c r="AI315" s="9"/>
      <c r="AJ315" s="9"/>
    </row>
    <row r="316" customFormat="false" ht="15" hidden="false" customHeight="false" outlineLevel="0" collapsed="false">
      <c r="B316" s="73"/>
      <c r="C316" s="74"/>
      <c r="D316" s="74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75"/>
      <c r="X316" s="75"/>
      <c r="Y316" s="75"/>
      <c r="Z316" s="75"/>
      <c r="AA316" s="75"/>
      <c r="AB316" s="75"/>
      <c r="AC316" s="75"/>
      <c r="AD316" s="75"/>
      <c r="AE316" s="75"/>
      <c r="AF316" s="75"/>
      <c r="AG316" s="75"/>
      <c r="AH316" s="75"/>
      <c r="AI316" s="9"/>
      <c r="AJ316" s="9"/>
    </row>
    <row r="317" customFormat="false" ht="15" hidden="false" customHeight="false" outlineLevel="0" collapsed="false">
      <c r="B317" s="73"/>
      <c r="C317" s="74"/>
      <c r="D317" s="74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  <c r="T317" s="75"/>
      <c r="U317" s="75"/>
      <c r="V317" s="75"/>
      <c r="W317" s="75"/>
      <c r="X317" s="75"/>
      <c r="Y317" s="75"/>
      <c r="Z317" s="75"/>
      <c r="AA317" s="75"/>
      <c r="AB317" s="75"/>
      <c r="AC317" s="75"/>
      <c r="AD317" s="75"/>
      <c r="AE317" s="75"/>
      <c r="AF317" s="75"/>
      <c r="AG317" s="75"/>
      <c r="AH317" s="75"/>
      <c r="AI317" s="9"/>
      <c r="AJ317" s="9"/>
    </row>
    <row r="318" customFormat="false" ht="15" hidden="false" customHeight="false" outlineLevel="0" collapsed="false">
      <c r="B318" s="73"/>
      <c r="C318" s="74"/>
      <c r="D318" s="74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  <c r="R318" s="75"/>
      <c r="S318" s="75"/>
      <c r="T318" s="75"/>
      <c r="U318" s="75"/>
      <c r="V318" s="75"/>
      <c r="W318" s="75"/>
      <c r="X318" s="75"/>
      <c r="Y318" s="75"/>
      <c r="Z318" s="75"/>
      <c r="AA318" s="75"/>
      <c r="AB318" s="75"/>
      <c r="AC318" s="75"/>
      <c r="AD318" s="75"/>
      <c r="AE318" s="75"/>
      <c r="AF318" s="75"/>
      <c r="AG318" s="75"/>
      <c r="AH318" s="75"/>
      <c r="AI318" s="9"/>
      <c r="AJ318" s="9"/>
    </row>
    <row r="319" customFormat="false" ht="15" hidden="false" customHeight="false" outlineLevel="0" collapsed="false">
      <c r="B319" s="73"/>
      <c r="C319" s="74"/>
      <c r="D319" s="74"/>
      <c r="E319" s="75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  <c r="R319" s="75"/>
      <c r="S319" s="75"/>
      <c r="T319" s="75"/>
      <c r="U319" s="75"/>
      <c r="V319" s="75"/>
      <c r="W319" s="75"/>
      <c r="X319" s="75"/>
      <c r="Y319" s="75"/>
      <c r="Z319" s="75"/>
      <c r="AA319" s="75"/>
      <c r="AB319" s="75"/>
      <c r="AC319" s="75"/>
      <c r="AD319" s="75"/>
      <c r="AE319" s="75"/>
      <c r="AF319" s="75"/>
      <c r="AG319" s="75"/>
      <c r="AH319" s="75"/>
      <c r="AI319" s="9"/>
      <c r="AJ319" s="9"/>
    </row>
    <row r="320" customFormat="false" ht="15" hidden="false" customHeight="false" outlineLevel="0" collapsed="false">
      <c r="B320" s="73"/>
      <c r="C320" s="74"/>
      <c r="D320" s="74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  <c r="R320" s="75"/>
      <c r="S320" s="75"/>
      <c r="T320" s="75"/>
      <c r="U320" s="75"/>
      <c r="V320" s="75"/>
      <c r="W320" s="75"/>
      <c r="X320" s="75"/>
      <c r="Y320" s="75"/>
      <c r="Z320" s="75"/>
      <c r="AA320" s="75"/>
      <c r="AB320" s="75"/>
      <c r="AC320" s="75"/>
      <c r="AD320" s="75"/>
      <c r="AE320" s="75"/>
      <c r="AF320" s="75"/>
      <c r="AG320" s="75"/>
      <c r="AH320" s="75"/>
      <c r="AI320" s="9"/>
      <c r="AJ320" s="9"/>
    </row>
    <row r="321" customFormat="false" ht="15" hidden="false" customHeight="false" outlineLevel="0" collapsed="false">
      <c r="B321" s="73"/>
      <c r="C321" s="74"/>
      <c r="D321" s="74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  <c r="R321" s="75"/>
      <c r="S321" s="75"/>
      <c r="T321" s="75"/>
      <c r="U321" s="75"/>
      <c r="V321" s="75"/>
      <c r="W321" s="75"/>
      <c r="X321" s="75"/>
      <c r="Y321" s="75"/>
      <c r="Z321" s="75"/>
      <c r="AA321" s="75"/>
      <c r="AB321" s="75"/>
      <c r="AC321" s="75"/>
      <c r="AD321" s="75"/>
      <c r="AE321" s="75"/>
      <c r="AF321" s="75"/>
      <c r="AG321" s="75"/>
      <c r="AH321" s="75"/>
      <c r="AI321" s="9"/>
      <c r="AJ321" s="9"/>
    </row>
    <row r="322" customFormat="false" ht="15" hidden="false" customHeight="false" outlineLevel="0" collapsed="false">
      <c r="B322" s="73"/>
      <c r="C322" s="74"/>
      <c r="D322" s="74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  <c r="R322" s="75"/>
      <c r="S322" s="75"/>
      <c r="T322" s="75"/>
      <c r="U322" s="75"/>
      <c r="V322" s="75"/>
      <c r="W322" s="75"/>
      <c r="X322" s="75"/>
      <c r="Y322" s="75"/>
      <c r="Z322" s="75"/>
      <c r="AA322" s="75"/>
      <c r="AB322" s="75"/>
      <c r="AC322" s="75"/>
      <c r="AD322" s="75"/>
      <c r="AE322" s="75"/>
      <c r="AF322" s="75"/>
      <c r="AG322" s="75"/>
      <c r="AH322" s="75"/>
      <c r="AI322" s="9"/>
      <c r="AJ322" s="9"/>
    </row>
    <row r="323" customFormat="false" ht="15" hidden="false" customHeight="false" outlineLevel="0" collapsed="false">
      <c r="B323" s="73"/>
      <c r="C323" s="74"/>
      <c r="D323" s="74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75"/>
      <c r="X323" s="75"/>
      <c r="Y323" s="75"/>
      <c r="Z323" s="75"/>
      <c r="AA323" s="75"/>
      <c r="AB323" s="75"/>
      <c r="AC323" s="75"/>
      <c r="AD323" s="75"/>
      <c r="AE323" s="75"/>
      <c r="AF323" s="75"/>
      <c r="AG323" s="75"/>
      <c r="AH323" s="75"/>
      <c r="AI323" s="9"/>
      <c r="AJ323" s="9"/>
    </row>
    <row r="324" customFormat="false" ht="15" hidden="false" customHeight="false" outlineLevel="0" collapsed="false">
      <c r="B324" s="73"/>
      <c r="C324" s="74"/>
      <c r="D324" s="74"/>
      <c r="E324" s="75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  <c r="R324" s="75"/>
      <c r="S324" s="75"/>
      <c r="T324" s="75"/>
      <c r="U324" s="75"/>
      <c r="V324" s="75"/>
      <c r="W324" s="75"/>
      <c r="X324" s="75"/>
      <c r="Y324" s="75"/>
      <c r="Z324" s="75"/>
      <c r="AA324" s="75"/>
      <c r="AB324" s="75"/>
      <c r="AC324" s="75"/>
      <c r="AD324" s="75"/>
      <c r="AE324" s="75"/>
      <c r="AF324" s="75"/>
      <c r="AG324" s="75"/>
      <c r="AH324" s="75"/>
      <c r="AI324" s="9"/>
      <c r="AJ324" s="9"/>
    </row>
    <row r="325" customFormat="false" ht="15" hidden="false" customHeight="false" outlineLevel="0" collapsed="false">
      <c r="B325" s="73"/>
      <c r="C325" s="74"/>
      <c r="D325" s="74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75"/>
      <c r="X325" s="75"/>
      <c r="Y325" s="75"/>
      <c r="Z325" s="75"/>
      <c r="AA325" s="75"/>
      <c r="AB325" s="75"/>
      <c r="AC325" s="75"/>
      <c r="AD325" s="75"/>
      <c r="AE325" s="75"/>
      <c r="AF325" s="75"/>
      <c r="AG325" s="75"/>
      <c r="AH325" s="75"/>
      <c r="AI325" s="9"/>
      <c r="AJ325" s="9"/>
    </row>
    <row r="326" customFormat="false" ht="15" hidden="false" customHeight="false" outlineLevel="0" collapsed="false">
      <c r="B326" s="73"/>
      <c r="C326" s="74"/>
      <c r="D326" s="74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  <c r="T326" s="75"/>
      <c r="U326" s="75"/>
      <c r="V326" s="75"/>
      <c r="W326" s="75"/>
      <c r="X326" s="75"/>
      <c r="Y326" s="75"/>
      <c r="Z326" s="75"/>
      <c r="AA326" s="75"/>
      <c r="AB326" s="75"/>
      <c r="AC326" s="75"/>
      <c r="AD326" s="75"/>
      <c r="AE326" s="75"/>
      <c r="AF326" s="75"/>
      <c r="AG326" s="75"/>
      <c r="AH326" s="75"/>
      <c r="AI326" s="9"/>
      <c r="AJ326" s="9"/>
    </row>
    <row r="327" customFormat="false" ht="15" hidden="false" customHeight="false" outlineLevel="0" collapsed="false">
      <c r="B327" s="73"/>
      <c r="C327" s="74"/>
      <c r="D327" s="74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  <c r="R327" s="75"/>
      <c r="S327" s="75"/>
      <c r="T327" s="75"/>
      <c r="U327" s="75"/>
      <c r="V327" s="75"/>
      <c r="W327" s="75"/>
      <c r="X327" s="75"/>
      <c r="Y327" s="75"/>
      <c r="Z327" s="75"/>
      <c r="AA327" s="75"/>
      <c r="AB327" s="75"/>
      <c r="AC327" s="75"/>
      <c r="AD327" s="75"/>
      <c r="AE327" s="75"/>
      <c r="AF327" s="75"/>
      <c r="AG327" s="75"/>
      <c r="AH327" s="75"/>
      <c r="AI327" s="9"/>
      <c r="AJ327" s="9"/>
    </row>
    <row r="328" customFormat="false" ht="15" hidden="false" customHeight="false" outlineLevel="0" collapsed="false">
      <c r="B328" s="73"/>
      <c r="C328" s="74"/>
      <c r="D328" s="74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  <c r="R328" s="75"/>
      <c r="S328" s="75"/>
      <c r="T328" s="75"/>
      <c r="U328" s="75"/>
      <c r="V328" s="75"/>
      <c r="W328" s="75"/>
      <c r="X328" s="75"/>
      <c r="Y328" s="75"/>
      <c r="Z328" s="75"/>
      <c r="AA328" s="75"/>
      <c r="AB328" s="75"/>
      <c r="AC328" s="75"/>
      <c r="AD328" s="75"/>
      <c r="AE328" s="75"/>
      <c r="AF328" s="75"/>
      <c r="AG328" s="75"/>
      <c r="AH328" s="75"/>
      <c r="AI328" s="9"/>
      <c r="AJ328" s="9"/>
    </row>
    <row r="329" customFormat="false" ht="15" hidden="false" customHeight="false" outlineLevel="0" collapsed="false">
      <c r="B329" s="73"/>
      <c r="C329" s="74"/>
      <c r="D329" s="74"/>
      <c r="E329" s="75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  <c r="R329" s="75"/>
      <c r="S329" s="75"/>
      <c r="T329" s="75"/>
      <c r="U329" s="75"/>
      <c r="V329" s="75"/>
      <c r="W329" s="75"/>
      <c r="X329" s="75"/>
      <c r="Y329" s="75"/>
      <c r="Z329" s="75"/>
      <c r="AA329" s="75"/>
      <c r="AB329" s="75"/>
      <c r="AC329" s="75"/>
      <c r="AD329" s="75"/>
      <c r="AE329" s="75"/>
      <c r="AF329" s="75"/>
      <c r="AG329" s="75"/>
      <c r="AH329" s="75"/>
      <c r="AI329" s="9"/>
      <c r="AJ329" s="9"/>
    </row>
    <row r="330" customFormat="false" ht="15" hidden="false" customHeight="false" outlineLevel="0" collapsed="false">
      <c r="B330" s="73"/>
      <c r="C330" s="74"/>
      <c r="D330" s="74"/>
      <c r="E330" s="75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75"/>
      <c r="X330" s="75"/>
      <c r="Y330" s="75"/>
      <c r="Z330" s="75"/>
      <c r="AA330" s="75"/>
      <c r="AB330" s="75"/>
      <c r="AC330" s="75"/>
      <c r="AD330" s="75"/>
      <c r="AE330" s="75"/>
      <c r="AF330" s="75"/>
      <c r="AG330" s="75"/>
      <c r="AH330" s="75"/>
      <c r="AI330" s="9"/>
      <c r="AJ330" s="9"/>
    </row>
    <row r="331" customFormat="false" ht="15" hidden="false" customHeight="false" outlineLevel="0" collapsed="false">
      <c r="B331" s="73"/>
      <c r="C331" s="74"/>
      <c r="D331" s="74"/>
      <c r="E331" s="75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75"/>
      <c r="X331" s="75"/>
      <c r="Y331" s="75"/>
      <c r="Z331" s="75"/>
      <c r="AA331" s="75"/>
      <c r="AB331" s="75"/>
      <c r="AC331" s="75"/>
      <c r="AD331" s="75"/>
      <c r="AE331" s="75"/>
      <c r="AF331" s="75"/>
      <c r="AG331" s="75"/>
      <c r="AH331" s="75"/>
      <c r="AI331" s="9"/>
      <c r="AJ331" s="9"/>
    </row>
    <row r="332" customFormat="false" ht="15" hidden="false" customHeight="false" outlineLevel="0" collapsed="false">
      <c r="B332" s="73"/>
      <c r="C332" s="74"/>
      <c r="D332" s="74"/>
      <c r="E332" s="75"/>
      <c r="F332" s="75"/>
      <c r="G332" s="75"/>
      <c r="H332" s="75"/>
      <c r="I332" s="75"/>
      <c r="J332" s="75"/>
      <c r="K332" s="75"/>
      <c r="L332" s="75"/>
      <c r="M332" s="75"/>
      <c r="N332" s="75"/>
      <c r="O332" s="75"/>
      <c r="P332" s="75"/>
      <c r="Q332" s="75"/>
      <c r="R332" s="75"/>
      <c r="S332" s="75"/>
      <c r="T332" s="75"/>
      <c r="U332" s="75"/>
      <c r="V332" s="75"/>
      <c r="W332" s="75"/>
      <c r="X332" s="75"/>
      <c r="Y332" s="75"/>
      <c r="Z332" s="75"/>
      <c r="AA332" s="75"/>
      <c r="AB332" s="75"/>
      <c r="AC332" s="75"/>
      <c r="AD332" s="75"/>
      <c r="AE332" s="75"/>
      <c r="AF332" s="75"/>
      <c r="AG332" s="75"/>
      <c r="AH332" s="75"/>
      <c r="AI332" s="9"/>
      <c r="AJ332" s="9"/>
    </row>
    <row r="333" customFormat="false" ht="15" hidden="false" customHeight="false" outlineLevel="0" collapsed="false">
      <c r="B333" s="73"/>
      <c r="C333" s="74"/>
      <c r="D333" s="74"/>
      <c r="E333" s="75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75"/>
      <c r="X333" s="75"/>
      <c r="Y333" s="75"/>
      <c r="Z333" s="75"/>
      <c r="AA333" s="75"/>
      <c r="AB333" s="75"/>
      <c r="AC333" s="75"/>
      <c r="AD333" s="75"/>
      <c r="AE333" s="75"/>
      <c r="AF333" s="75"/>
      <c r="AG333" s="75"/>
      <c r="AH333" s="75"/>
      <c r="AI333" s="9"/>
      <c r="AJ333" s="9"/>
    </row>
    <row r="334" customFormat="false" ht="15" hidden="false" customHeight="false" outlineLevel="0" collapsed="false">
      <c r="B334" s="73"/>
      <c r="C334" s="74"/>
      <c r="D334" s="74"/>
      <c r="E334" s="75"/>
      <c r="F334" s="75"/>
      <c r="G334" s="75"/>
      <c r="H334" s="75"/>
      <c r="I334" s="75"/>
      <c r="J334" s="75"/>
      <c r="K334" s="75"/>
      <c r="L334" s="75"/>
      <c r="M334" s="75"/>
      <c r="N334" s="75"/>
      <c r="O334" s="75"/>
      <c r="P334" s="75"/>
      <c r="Q334" s="75"/>
      <c r="R334" s="75"/>
      <c r="S334" s="75"/>
      <c r="T334" s="75"/>
      <c r="U334" s="75"/>
      <c r="V334" s="75"/>
      <c r="W334" s="75"/>
      <c r="X334" s="75"/>
      <c r="Y334" s="75"/>
      <c r="Z334" s="75"/>
      <c r="AA334" s="75"/>
      <c r="AB334" s="75"/>
      <c r="AC334" s="75"/>
      <c r="AD334" s="75"/>
      <c r="AE334" s="75"/>
      <c r="AF334" s="75"/>
      <c r="AG334" s="75"/>
      <c r="AH334" s="75"/>
      <c r="AI334" s="9"/>
      <c r="AJ334" s="9"/>
    </row>
    <row r="335" customFormat="false" ht="15" hidden="false" customHeight="false" outlineLevel="0" collapsed="false">
      <c r="B335" s="73"/>
      <c r="C335" s="74"/>
      <c r="D335" s="74"/>
      <c r="E335" s="75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  <c r="Q335" s="75"/>
      <c r="R335" s="75"/>
      <c r="S335" s="75"/>
      <c r="T335" s="75"/>
      <c r="U335" s="75"/>
      <c r="V335" s="75"/>
      <c r="W335" s="75"/>
      <c r="X335" s="75"/>
      <c r="Y335" s="75"/>
      <c r="Z335" s="75"/>
      <c r="AA335" s="75"/>
      <c r="AB335" s="75"/>
      <c r="AC335" s="75"/>
      <c r="AD335" s="75"/>
      <c r="AE335" s="75"/>
      <c r="AF335" s="75"/>
      <c r="AG335" s="75"/>
      <c r="AH335" s="75"/>
      <c r="AI335" s="9"/>
      <c r="AJ335" s="9"/>
    </row>
    <row r="336" customFormat="false" ht="15" hidden="false" customHeight="false" outlineLevel="0" collapsed="false">
      <c r="B336" s="73"/>
      <c r="C336" s="74"/>
      <c r="D336" s="74"/>
      <c r="E336" s="75"/>
      <c r="F336" s="75"/>
      <c r="G336" s="75"/>
      <c r="H336" s="75"/>
      <c r="I336" s="75"/>
      <c r="J336" s="75"/>
      <c r="K336" s="75"/>
      <c r="L336" s="75"/>
      <c r="M336" s="75"/>
      <c r="N336" s="75"/>
      <c r="O336" s="75"/>
      <c r="P336" s="75"/>
      <c r="Q336" s="75"/>
      <c r="R336" s="75"/>
      <c r="S336" s="75"/>
      <c r="T336" s="75"/>
      <c r="U336" s="75"/>
      <c r="V336" s="75"/>
      <c r="W336" s="75"/>
      <c r="X336" s="75"/>
      <c r="Y336" s="75"/>
      <c r="Z336" s="75"/>
      <c r="AA336" s="75"/>
      <c r="AB336" s="75"/>
      <c r="AC336" s="75"/>
      <c r="AD336" s="75"/>
      <c r="AE336" s="75"/>
      <c r="AF336" s="75"/>
      <c r="AG336" s="75"/>
      <c r="AH336" s="75"/>
      <c r="AI336" s="9"/>
      <c r="AJ336" s="9"/>
    </row>
    <row r="337" customFormat="false" ht="15" hidden="false" customHeight="false" outlineLevel="0" collapsed="false">
      <c r="B337" s="73"/>
      <c r="C337" s="74"/>
      <c r="D337" s="74"/>
      <c r="E337" s="75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75"/>
      <c r="Q337" s="75"/>
      <c r="R337" s="75"/>
      <c r="S337" s="75"/>
      <c r="T337" s="75"/>
      <c r="U337" s="75"/>
      <c r="V337" s="75"/>
      <c r="W337" s="75"/>
      <c r="X337" s="75"/>
      <c r="Y337" s="75"/>
      <c r="Z337" s="75"/>
      <c r="AA337" s="75"/>
      <c r="AB337" s="75"/>
      <c r="AC337" s="75"/>
      <c r="AD337" s="75"/>
      <c r="AE337" s="75"/>
      <c r="AF337" s="75"/>
      <c r="AG337" s="75"/>
      <c r="AH337" s="75"/>
      <c r="AI337" s="9"/>
      <c r="AJ337" s="9"/>
    </row>
    <row r="338" customFormat="false" ht="15" hidden="false" customHeight="false" outlineLevel="0" collapsed="false">
      <c r="B338" s="73"/>
      <c r="C338" s="74"/>
      <c r="D338" s="74"/>
      <c r="E338" s="75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75"/>
      <c r="X338" s="75"/>
      <c r="Y338" s="75"/>
      <c r="Z338" s="75"/>
      <c r="AA338" s="75"/>
      <c r="AB338" s="75"/>
      <c r="AC338" s="75"/>
      <c r="AD338" s="75"/>
      <c r="AE338" s="75"/>
      <c r="AF338" s="75"/>
      <c r="AG338" s="75"/>
      <c r="AH338" s="75"/>
      <c r="AI338" s="9"/>
      <c r="AJ338" s="9"/>
    </row>
    <row r="339" customFormat="false" ht="15" hidden="false" customHeight="false" outlineLevel="0" collapsed="false">
      <c r="B339" s="73"/>
      <c r="C339" s="74"/>
      <c r="D339" s="74"/>
      <c r="E339" s="75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75"/>
      <c r="Q339" s="75"/>
      <c r="R339" s="75"/>
      <c r="S339" s="75"/>
      <c r="T339" s="75"/>
      <c r="U339" s="75"/>
      <c r="V339" s="75"/>
      <c r="W339" s="75"/>
      <c r="X339" s="75"/>
      <c r="Y339" s="75"/>
      <c r="Z339" s="75"/>
      <c r="AA339" s="75"/>
      <c r="AB339" s="75"/>
      <c r="AC339" s="75"/>
      <c r="AD339" s="75"/>
      <c r="AE339" s="75"/>
      <c r="AF339" s="75"/>
      <c r="AG339" s="75"/>
      <c r="AH339" s="75"/>
      <c r="AI339" s="9"/>
      <c r="AJ339" s="9"/>
    </row>
    <row r="340" customFormat="false" ht="15" hidden="false" customHeight="false" outlineLevel="0" collapsed="false">
      <c r="B340" s="73"/>
      <c r="C340" s="74"/>
      <c r="D340" s="74"/>
      <c r="E340" s="75"/>
      <c r="F340" s="75"/>
      <c r="G340" s="75"/>
      <c r="H340" s="75"/>
      <c r="I340" s="75"/>
      <c r="J340" s="75"/>
      <c r="K340" s="75"/>
      <c r="L340" s="75"/>
      <c r="M340" s="75"/>
      <c r="N340" s="75"/>
      <c r="O340" s="75"/>
      <c r="P340" s="75"/>
      <c r="Q340" s="75"/>
      <c r="R340" s="75"/>
      <c r="S340" s="75"/>
      <c r="T340" s="75"/>
      <c r="U340" s="75"/>
      <c r="V340" s="75"/>
      <c r="W340" s="75"/>
      <c r="X340" s="75"/>
      <c r="Y340" s="75"/>
      <c r="Z340" s="75"/>
      <c r="AA340" s="75"/>
      <c r="AB340" s="75"/>
      <c r="AC340" s="75"/>
      <c r="AD340" s="75"/>
      <c r="AE340" s="75"/>
      <c r="AF340" s="75"/>
      <c r="AG340" s="75"/>
      <c r="AH340" s="75"/>
      <c r="AI340" s="9"/>
      <c r="AJ340" s="9"/>
    </row>
    <row r="341" customFormat="false" ht="15" hidden="false" customHeight="false" outlineLevel="0" collapsed="false">
      <c r="B341" s="73"/>
      <c r="C341" s="74"/>
      <c r="D341" s="74"/>
      <c r="E341" s="75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75"/>
      <c r="Q341" s="75"/>
      <c r="R341" s="75"/>
      <c r="S341" s="75"/>
      <c r="T341" s="75"/>
      <c r="U341" s="75"/>
      <c r="V341" s="75"/>
      <c r="W341" s="75"/>
      <c r="X341" s="75"/>
      <c r="Y341" s="75"/>
      <c r="Z341" s="75"/>
      <c r="AA341" s="75"/>
      <c r="AB341" s="75"/>
      <c r="AC341" s="75"/>
      <c r="AD341" s="75"/>
      <c r="AE341" s="75"/>
      <c r="AF341" s="75"/>
      <c r="AG341" s="75"/>
      <c r="AH341" s="75"/>
      <c r="AI341" s="9"/>
      <c r="AJ341" s="9"/>
    </row>
    <row r="342" customFormat="false" ht="15" hidden="false" customHeight="false" outlineLevel="0" collapsed="false">
      <c r="B342" s="73"/>
      <c r="C342" s="74"/>
      <c r="D342" s="74"/>
      <c r="E342" s="75"/>
      <c r="F342" s="75"/>
      <c r="G342" s="75"/>
      <c r="H342" s="75"/>
      <c r="I342" s="75"/>
      <c r="J342" s="75"/>
      <c r="K342" s="75"/>
      <c r="L342" s="75"/>
      <c r="M342" s="75"/>
      <c r="N342" s="75"/>
      <c r="O342" s="75"/>
      <c r="P342" s="75"/>
      <c r="Q342" s="75"/>
      <c r="R342" s="75"/>
      <c r="S342" s="75"/>
      <c r="T342" s="75"/>
      <c r="U342" s="75"/>
      <c r="V342" s="75"/>
      <c r="W342" s="75"/>
      <c r="X342" s="75"/>
      <c r="Y342" s="75"/>
      <c r="Z342" s="75"/>
      <c r="AA342" s="75"/>
      <c r="AB342" s="75"/>
      <c r="AC342" s="75"/>
      <c r="AD342" s="75"/>
      <c r="AE342" s="75"/>
      <c r="AF342" s="75"/>
      <c r="AG342" s="75"/>
      <c r="AH342" s="75"/>
      <c r="AI342" s="9"/>
      <c r="AJ342" s="9"/>
    </row>
    <row r="343" customFormat="false" ht="15" hidden="false" customHeight="false" outlineLevel="0" collapsed="false">
      <c r="B343" s="73"/>
      <c r="C343" s="74"/>
      <c r="D343" s="74"/>
      <c r="E343" s="75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75"/>
      <c r="Q343" s="75"/>
      <c r="R343" s="75"/>
      <c r="S343" s="75"/>
      <c r="T343" s="75"/>
      <c r="U343" s="75"/>
      <c r="V343" s="75"/>
      <c r="W343" s="75"/>
      <c r="X343" s="75"/>
      <c r="Y343" s="75"/>
      <c r="Z343" s="75"/>
      <c r="AA343" s="75"/>
      <c r="AB343" s="75"/>
      <c r="AC343" s="75"/>
      <c r="AD343" s="75"/>
      <c r="AE343" s="75"/>
      <c r="AF343" s="75"/>
      <c r="AG343" s="75"/>
      <c r="AH343" s="75"/>
      <c r="AI343" s="9"/>
      <c r="AJ343" s="9"/>
    </row>
    <row r="344" customFormat="false" ht="15" hidden="false" customHeight="false" outlineLevel="0" collapsed="false">
      <c r="B344" s="73"/>
      <c r="C344" s="74"/>
      <c r="D344" s="74"/>
      <c r="E344" s="75"/>
      <c r="F344" s="75"/>
      <c r="G344" s="75"/>
      <c r="H344" s="75"/>
      <c r="I344" s="75"/>
      <c r="J344" s="75"/>
      <c r="K344" s="75"/>
      <c r="L344" s="75"/>
      <c r="M344" s="75"/>
      <c r="N344" s="75"/>
      <c r="O344" s="75"/>
      <c r="P344" s="75"/>
      <c r="Q344" s="75"/>
      <c r="R344" s="75"/>
      <c r="S344" s="75"/>
      <c r="T344" s="75"/>
      <c r="U344" s="75"/>
      <c r="V344" s="75"/>
      <c r="W344" s="75"/>
      <c r="X344" s="75"/>
      <c r="Y344" s="75"/>
      <c r="Z344" s="75"/>
      <c r="AA344" s="75"/>
      <c r="AB344" s="75"/>
      <c r="AC344" s="75"/>
      <c r="AD344" s="75"/>
      <c r="AE344" s="75"/>
      <c r="AF344" s="75"/>
      <c r="AG344" s="75"/>
      <c r="AH344" s="75"/>
      <c r="AI344" s="9"/>
      <c r="AJ344" s="9"/>
    </row>
    <row r="345" customFormat="false" ht="15" hidden="false" customHeight="false" outlineLevel="0" collapsed="false">
      <c r="B345" s="73"/>
      <c r="C345" s="74"/>
      <c r="D345" s="74"/>
      <c r="E345" s="75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  <c r="Q345" s="75"/>
      <c r="R345" s="75"/>
      <c r="S345" s="75"/>
      <c r="T345" s="75"/>
      <c r="U345" s="75"/>
      <c r="V345" s="75"/>
      <c r="W345" s="75"/>
      <c r="X345" s="75"/>
      <c r="Y345" s="75"/>
      <c r="Z345" s="75"/>
      <c r="AA345" s="75"/>
      <c r="AB345" s="75"/>
      <c r="AC345" s="75"/>
      <c r="AD345" s="75"/>
      <c r="AE345" s="75"/>
      <c r="AF345" s="75"/>
      <c r="AG345" s="75"/>
      <c r="AH345" s="75"/>
      <c r="AI345" s="9"/>
      <c r="AJ345" s="9"/>
    </row>
    <row r="346" customFormat="false" ht="15" hidden="false" customHeight="false" outlineLevel="0" collapsed="false">
      <c r="B346" s="73"/>
      <c r="C346" s="74"/>
      <c r="D346" s="74"/>
      <c r="E346" s="75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75"/>
      <c r="Q346" s="75"/>
      <c r="R346" s="75"/>
      <c r="S346" s="75"/>
      <c r="T346" s="75"/>
      <c r="U346" s="75"/>
      <c r="V346" s="75"/>
      <c r="W346" s="75"/>
      <c r="X346" s="75"/>
      <c r="Y346" s="75"/>
      <c r="Z346" s="75"/>
      <c r="AA346" s="75"/>
      <c r="AB346" s="75"/>
      <c r="AC346" s="75"/>
      <c r="AD346" s="75"/>
      <c r="AE346" s="75"/>
      <c r="AF346" s="75"/>
      <c r="AG346" s="75"/>
      <c r="AH346" s="75"/>
      <c r="AI346" s="9"/>
      <c r="AJ346" s="9"/>
    </row>
    <row r="347" customFormat="false" ht="15" hidden="false" customHeight="false" outlineLevel="0" collapsed="false">
      <c r="B347" s="73"/>
      <c r="C347" s="74"/>
      <c r="D347" s="74"/>
      <c r="E347" s="75"/>
      <c r="F347" s="75"/>
      <c r="G347" s="75"/>
      <c r="H347" s="75"/>
      <c r="I347" s="75"/>
      <c r="J347" s="75"/>
      <c r="K347" s="75"/>
      <c r="L347" s="75"/>
      <c r="M347" s="75"/>
      <c r="N347" s="75"/>
      <c r="O347" s="75"/>
      <c r="P347" s="75"/>
      <c r="Q347" s="75"/>
      <c r="R347" s="75"/>
      <c r="S347" s="75"/>
      <c r="T347" s="75"/>
      <c r="U347" s="75"/>
      <c r="V347" s="75"/>
      <c r="W347" s="75"/>
      <c r="X347" s="75"/>
      <c r="Y347" s="75"/>
      <c r="Z347" s="75"/>
      <c r="AA347" s="75"/>
      <c r="AB347" s="75"/>
      <c r="AC347" s="75"/>
      <c r="AD347" s="75"/>
      <c r="AE347" s="75"/>
      <c r="AF347" s="75"/>
      <c r="AG347" s="75"/>
      <c r="AH347" s="75"/>
      <c r="AI347" s="9"/>
      <c r="AJ347" s="9"/>
    </row>
    <row r="348" customFormat="false" ht="15" hidden="false" customHeight="false" outlineLevel="0" collapsed="false">
      <c r="B348" s="73"/>
      <c r="C348" s="74"/>
      <c r="D348" s="74"/>
      <c r="E348" s="75"/>
      <c r="F348" s="75"/>
      <c r="G348" s="75"/>
      <c r="H348" s="75"/>
      <c r="I348" s="75"/>
      <c r="J348" s="75"/>
      <c r="K348" s="75"/>
      <c r="L348" s="75"/>
      <c r="M348" s="75"/>
      <c r="N348" s="75"/>
      <c r="O348" s="75"/>
      <c r="P348" s="75"/>
      <c r="Q348" s="75"/>
      <c r="R348" s="75"/>
      <c r="S348" s="75"/>
      <c r="T348" s="75"/>
      <c r="U348" s="75"/>
      <c r="V348" s="75"/>
      <c r="W348" s="75"/>
      <c r="X348" s="75"/>
      <c r="Y348" s="75"/>
      <c r="Z348" s="75"/>
      <c r="AA348" s="75"/>
      <c r="AB348" s="75"/>
      <c r="AC348" s="75"/>
      <c r="AD348" s="75"/>
      <c r="AE348" s="75"/>
      <c r="AF348" s="75"/>
      <c r="AG348" s="75"/>
      <c r="AH348" s="75"/>
      <c r="AI348" s="9"/>
      <c r="AJ348" s="9"/>
    </row>
    <row r="349" customFormat="false" ht="15" hidden="false" customHeight="false" outlineLevel="0" collapsed="false">
      <c r="B349" s="73"/>
      <c r="C349" s="74"/>
      <c r="D349" s="74"/>
      <c r="E349" s="75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75"/>
      <c r="Q349" s="75"/>
      <c r="R349" s="75"/>
      <c r="S349" s="75"/>
      <c r="T349" s="75"/>
      <c r="U349" s="75"/>
      <c r="V349" s="75"/>
      <c r="W349" s="75"/>
      <c r="X349" s="75"/>
      <c r="Y349" s="75"/>
      <c r="Z349" s="75"/>
      <c r="AA349" s="75"/>
      <c r="AB349" s="75"/>
      <c r="AC349" s="75"/>
      <c r="AD349" s="75"/>
      <c r="AE349" s="75"/>
      <c r="AF349" s="75"/>
      <c r="AG349" s="75"/>
      <c r="AH349" s="75"/>
      <c r="AI349" s="9"/>
      <c r="AJ349" s="9"/>
    </row>
    <row r="350" customFormat="false" ht="15" hidden="false" customHeight="false" outlineLevel="0" collapsed="false">
      <c r="B350" s="73"/>
      <c r="C350" s="74"/>
      <c r="D350" s="74"/>
      <c r="E350" s="75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75"/>
      <c r="Q350" s="75"/>
      <c r="R350" s="75"/>
      <c r="S350" s="75"/>
      <c r="T350" s="75"/>
      <c r="U350" s="75"/>
      <c r="V350" s="75"/>
      <c r="W350" s="75"/>
      <c r="X350" s="75"/>
      <c r="Y350" s="75"/>
      <c r="Z350" s="75"/>
      <c r="AA350" s="75"/>
      <c r="AB350" s="75"/>
      <c r="AC350" s="75"/>
      <c r="AD350" s="75"/>
      <c r="AE350" s="75"/>
      <c r="AF350" s="75"/>
      <c r="AG350" s="75"/>
      <c r="AH350" s="75"/>
      <c r="AI350" s="9"/>
      <c r="AJ350" s="9"/>
    </row>
    <row r="351" customFormat="false" ht="15" hidden="false" customHeight="false" outlineLevel="0" collapsed="false">
      <c r="B351" s="73"/>
      <c r="C351" s="74"/>
      <c r="D351" s="74"/>
      <c r="E351" s="75"/>
      <c r="F351" s="75"/>
      <c r="G351" s="75"/>
      <c r="H351" s="75"/>
      <c r="I351" s="75"/>
      <c r="J351" s="75"/>
      <c r="K351" s="75"/>
      <c r="L351" s="75"/>
      <c r="M351" s="75"/>
      <c r="N351" s="75"/>
      <c r="O351" s="75"/>
      <c r="P351" s="75"/>
      <c r="Q351" s="75"/>
      <c r="R351" s="75"/>
      <c r="S351" s="75"/>
      <c r="T351" s="75"/>
      <c r="U351" s="75"/>
      <c r="V351" s="75"/>
      <c r="W351" s="75"/>
      <c r="X351" s="75"/>
      <c r="Y351" s="75"/>
      <c r="Z351" s="75"/>
      <c r="AA351" s="75"/>
      <c r="AB351" s="75"/>
      <c r="AC351" s="75"/>
      <c r="AD351" s="75"/>
      <c r="AE351" s="75"/>
      <c r="AF351" s="75"/>
      <c r="AG351" s="75"/>
      <c r="AH351" s="75"/>
      <c r="AI351" s="9"/>
      <c r="AJ351" s="9"/>
    </row>
    <row r="352" customFormat="false" ht="15" hidden="false" customHeight="false" outlineLevel="0" collapsed="false">
      <c r="B352" s="73"/>
      <c r="C352" s="74"/>
      <c r="D352" s="74"/>
      <c r="E352" s="75"/>
      <c r="F352" s="75"/>
      <c r="G352" s="75"/>
      <c r="H352" s="75"/>
      <c r="I352" s="75"/>
      <c r="J352" s="75"/>
      <c r="K352" s="75"/>
      <c r="L352" s="75"/>
      <c r="M352" s="75"/>
      <c r="N352" s="75"/>
      <c r="O352" s="75"/>
      <c r="P352" s="75"/>
      <c r="Q352" s="75"/>
      <c r="R352" s="75"/>
      <c r="S352" s="75"/>
      <c r="T352" s="75"/>
      <c r="U352" s="75"/>
      <c r="V352" s="75"/>
      <c r="W352" s="75"/>
      <c r="X352" s="75"/>
      <c r="Y352" s="75"/>
      <c r="Z352" s="75"/>
      <c r="AA352" s="75"/>
      <c r="AB352" s="75"/>
      <c r="AC352" s="75"/>
      <c r="AD352" s="75"/>
      <c r="AE352" s="75"/>
      <c r="AF352" s="75"/>
      <c r="AG352" s="75"/>
      <c r="AH352" s="75"/>
      <c r="AI352" s="9"/>
      <c r="AJ352" s="9"/>
    </row>
    <row r="353" customFormat="false" ht="15" hidden="false" customHeight="false" outlineLevel="0" collapsed="false">
      <c r="B353" s="73"/>
      <c r="C353" s="74"/>
      <c r="D353" s="74"/>
      <c r="E353" s="75"/>
      <c r="F353" s="75"/>
      <c r="G353" s="75"/>
      <c r="H353" s="75"/>
      <c r="I353" s="75"/>
      <c r="J353" s="75"/>
      <c r="K353" s="75"/>
      <c r="L353" s="75"/>
      <c r="M353" s="75"/>
      <c r="N353" s="75"/>
      <c r="O353" s="75"/>
      <c r="P353" s="75"/>
      <c r="Q353" s="75"/>
      <c r="R353" s="75"/>
      <c r="S353" s="75"/>
      <c r="T353" s="75"/>
      <c r="U353" s="75"/>
      <c r="V353" s="75"/>
      <c r="W353" s="75"/>
      <c r="X353" s="75"/>
      <c r="Y353" s="75"/>
      <c r="Z353" s="75"/>
      <c r="AA353" s="75"/>
      <c r="AB353" s="75"/>
      <c r="AC353" s="75"/>
      <c r="AD353" s="75"/>
      <c r="AE353" s="75"/>
      <c r="AF353" s="75"/>
      <c r="AG353" s="75"/>
      <c r="AH353" s="75"/>
      <c r="AI353" s="9"/>
      <c r="AJ353" s="9"/>
    </row>
    <row r="354" customFormat="false" ht="15" hidden="false" customHeight="false" outlineLevel="0" collapsed="false">
      <c r="B354" s="73"/>
      <c r="C354" s="74"/>
      <c r="D354" s="74"/>
      <c r="E354" s="75"/>
      <c r="F354" s="75"/>
      <c r="G354" s="75"/>
      <c r="H354" s="75"/>
      <c r="I354" s="75"/>
      <c r="J354" s="75"/>
      <c r="K354" s="75"/>
      <c r="L354" s="75"/>
      <c r="M354" s="75"/>
      <c r="N354" s="75"/>
      <c r="O354" s="75"/>
      <c r="P354" s="75"/>
      <c r="Q354" s="75"/>
      <c r="R354" s="75"/>
      <c r="S354" s="75"/>
      <c r="T354" s="75"/>
      <c r="U354" s="75"/>
      <c r="V354" s="75"/>
      <c r="W354" s="75"/>
      <c r="X354" s="75"/>
      <c r="Y354" s="75"/>
      <c r="Z354" s="75"/>
      <c r="AA354" s="75"/>
      <c r="AB354" s="75"/>
      <c r="AC354" s="75"/>
      <c r="AD354" s="75"/>
      <c r="AE354" s="75"/>
      <c r="AF354" s="75"/>
      <c r="AG354" s="75"/>
      <c r="AH354" s="75"/>
      <c r="AI354" s="9"/>
      <c r="AJ354" s="9"/>
    </row>
    <row r="355" customFormat="false" ht="15" hidden="false" customHeight="false" outlineLevel="0" collapsed="false">
      <c r="B355" s="73"/>
      <c r="C355" s="74"/>
      <c r="D355" s="74"/>
      <c r="E355" s="75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  <c r="Q355" s="75"/>
      <c r="R355" s="75"/>
      <c r="S355" s="75"/>
      <c r="T355" s="75"/>
      <c r="U355" s="75"/>
      <c r="V355" s="75"/>
      <c r="W355" s="75"/>
      <c r="X355" s="75"/>
      <c r="Y355" s="75"/>
      <c r="Z355" s="75"/>
      <c r="AA355" s="75"/>
      <c r="AB355" s="75"/>
      <c r="AC355" s="75"/>
      <c r="AD355" s="75"/>
      <c r="AE355" s="75"/>
      <c r="AF355" s="75"/>
      <c r="AG355" s="75"/>
      <c r="AH355" s="75"/>
      <c r="AI355" s="9"/>
      <c r="AJ355" s="9"/>
    </row>
    <row r="356" customFormat="false" ht="15" hidden="false" customHeight="false" outlineLevel="0" collapsed="false">
      <c r="B356" s="73"/>
      <c r="C356" s="74"/>
      <c r="D356" s="74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5"/>
      <c r="P356" s="75"/>
      <c r="Q356" s="75"/>
      <c r="R356" s="75"/>
      <c r="S356" s="75"/>
      <c r="T356" s="75"/>
      <c r="U356" s="75"/>
      <c r="V356" s="75"/>
      <c r="W356" s="75"/>
      <c r="X356" s="75"/>
      <c r="Y356" s="75"/>
      <c r="Z356" s="75"/>
      <c r="AA356" s="75"/>
      <c r="AB356" s="75"/>
      <c r="AC356" s="75"/>
      <c r="AD356" s="75"/>
      <c r="AE356" s="75"/>
      <c r="AF356" s="75"/>
      <c r="AG356" s="75"/>
      <c r="AH356" s="75"/>
      <c r="AI356" s="9"/>
      <c r="AJ356" s="9"/>
    </row>
    <row r="357" customFormat="false" ht="15" hidden="false" customHeight="false" outlineLevel="0" collapsed="false">
      <c r="B357" s="73"/>
      <c r="C357" s="74"/>
      <c r="D357" s="74"/>
      <c r="E357" s="75"/>
      <c r="F357" s="75"/>
      <c r="G357" s="75"/>
      <c r="H357" s="75"/>
      <c r="I357" s="75"/>
      <c r="J357" s="75"/>
      <c r="K357" s="75"/>
      <c r="L357" s="75"/>
      <c r="M357" s="75"/>
      <c r="N357" s="75"/>
      <c r="O357" s="75"/>
      <c r="P357" s="75"/>
      <c r="Q357" s="75"/>
      <c r="R357" s="75"/>
      <c r="S357" s="75"/>
      <c r="T357" s="75"/>
      <c r="U357" s="75"/>
      <c r="V357" s="75"/>
      <c r="W357" s="75"/>
      <c r="X357" s="75"/>
      <c r="Y357" s="75"/>
      <c r="Z357" s="75"/>
      <c r="AA357" s="75"/>
      <c r="AB357" s="75"/>
      <c r="AC357" s="75"/>
      <c r="AD357" s="75"/>
      <c r="AE357" s="75"/>
      <c r="AF357" s="75"/>
      <c r="AG357" s="75"/>
      <c r="AH357" s="75"/>
      <c r="AI357" s="9"/>
      <c r="AJ357" s="9"/>
    </row>
    <row r="358" customFormat="false" ht="15" hidden="false" customHeight="false" outlineLevel="0" collapsed="false">
      <c r="B358" s="73"/>
      <c r="C358" s="74"/>
      <c r="D358" s="74"/>
      <c r="E358" s="75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75"/>
      <c r="X358" s="75"/>
      <c r="Y358" s="75"/>
      <c r="Z358" s="75"/>
      <c r="AA358" s="75"/>
      <c r="AB358" s="75"/>
      <c r="AC358" s="75"/>
      <c r="AD358" s="75"/>
      <c r="AE358" s="75"/>
      <c r="AF358" s="75"/>
      <c r="AG358" s="75"/>
      <c r="AH358" s="75"/>
      <c r="AI358" s="9"/>
      <c r="AJ358" s="9"/>
    </row>
    <row r="359" customFormat="false" ht="15" hidden="false" customHeight="false" outlineLevel="0" collapsed="false">
      <c r="B359" s="73"/>
      <c r="C359" s="74"/>
      <c r="D359" s="74"/>
      <c r="E359" s="75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75"/>
      <c r="X359" s="75"/>
      <c r="Y359" s="75"/>
      <c r="Z359" s="75"/>
      <c r="AA359" s="75"/>
      <c r="AB359" s="75"/>
      <c r="AC359" s="75"/>
      <c r="AD359" s="75"/>
      <c r="AE359" s="75"/>
      <c r="AF359" s="75"/>
      <c r="AG359" s="75"/>
      <c r="AH359" s="75"/>
      <c r="AI359" s="9"/>
      <c r="AJ359" s="9"/>
    </row>
    <row r="360" customFormat="false" ht="14.4" hidden="false" customHeight="false" outlineLevel="0" collapsed="false">
      <c r="B360" s="76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F360" s="42"/>
      <c r="AG360" s="42"/>
      <c r="AH360" s="42"/>
      <c r="AI360" s="9"/>
      <c r="AJ360" s="9"/>
    </row>
    <row r="361" customFormat="false" ht="14.4" hidden="false" customHeight="false" outlineLevel="0" collapsed="false">
      <c r="B361" s="76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F361" s="42"/>
      <c r="AG361" s="42"/>
      <c r="AH361" s="42"/>
      <c r="AI361" s="9"/>
      <c r="AJ361" s="9"/>
    </row>
    <row r="362" customFormat="false" ht="14.4" hidden="false" customHeight="false" outlineLevel="0" collapsed="false">
      <c r="B362" s="76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F362" s="42"/>
      <c r="AG362" s="42"/>
      <c r="AH362" s="42"/>
      <c r="AI362" s="9"/>
      <c r="AJ362" s="9"/>
    </row>
    <row r="363" customFormat="false" ht="14.4" hidden="false" customHeight="false" outlineLevel="0" collapsed="false">
      <c r="B363" s="76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F363" s="42"/>
      <c r="AG363" s="42"/>
      <c r="AH363" s="42"/>
      <c r="AI363" s="9"/>
      <c r="AJ363" s="9"/>
    </row>
    <row r="364" customFormat="false" ht="14.4" hidden="false" customHeight="false" outlineLevel="0" collapsed="false">
      <c r="B364" s="76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F364" s="42"/>
      <c r="AG364" s="42"/>
      <c r="AH364" s="42"/>
      <c r="AI364" s="9"/>
      <c r="AJ364" s="9"/>
    </row>
    <row r="365" customFormat="false" ht="14.4" hidden="false" customHeight="false" outlineLevel="0" collapsed="false">
      <c r="B365" s="76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F365" s="42"/>
      <c r="AG365" s="42"/>
      <c r="AH365" s="42"/>
      <c r="AI365" s="9"/>
      <c r="AJ365" s="9"/>
    </row>
    <row r="366" customFormat="false" ht="14.4" hidden="false" customHeight="false" outlineLevel="0" collapsed="false">
      <c r="B366" s="76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F366" s="42"/>
      <c r="AG366" s="42"/>
      <c r="AH366" s="42"/>
      <c r="AI366" s="9"/>
      <c r="AJ366" s="9"/>
    </row>
    <row r="367" customFormat="false" ht="14.4" hidden="false" customHeight="false" outlineLevel="0" collapsed="false">
      <c r="B367" s="76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F367" s="42"/>
      <c r="AG367" s="42"/>
      <c r="AH367" s="42"/>
      <c r="AI367" s="9"/>
      <c r="AJ367" s="9"/>
    </row>
    <row r="368" customFormat="false" ht="14.4" hidden="false" customHeight="false" outlineLevel="0" collapsed="false">
      <c r="B368" s="76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F368" s="42"/>
      <c r="AG368" s="42"/>
      <c r="AH368" s="42"/>
      <c r="AI368" s="9"/>
      <c r="AJ368" s="9"/>
    </row>
    <row r="369" customFormat="false" ht="14.4" hidden="false" customHeight="false" outlineLevel="0" collapsed="false">
      <c r="B369" s="76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F369" s="42"/>
      <c r="AG369" s="42"/>
      <c r="AH369" s="42"/>
      <c r="AI369" s="9"/>
      <c r="AJ369" s="9"/>
    </row>
    <row r="370" customFormat="false" ht="14.4" hidden="false" customHeight="false" outlineLevel="0" collapsed="false">
      <c r="B370" s="76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F370" s="42"/>
      <c r="AG370" s="42"/>
      <c r="AH370" s="42"/>
      <c r="AI370" s="9"/>
      <c r="AJ370" s="9"/>
    </row>
    <row r="371" customFormat="false" ht="14.4" hidden="false" customHeight="false" outlineLevel="0" collapsed="false">
      <c r="B371" s="76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F371" s="42"/>
      <c r="AG371" s="42"/>
      <c r="AH371" s="42"/>
      <c r="AI371" s="9"/>
      <c r="AJ371" s="9"/>
    </row>
    <row r="372" customFormat="false" ht="14.4" hidden="false" customHeight="false" outlineLevel="0" collapsed="false">
      <c r="B372" s="76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F372" s="42"/>
      <c r="AG372" s="42"/>
      <c r="AH372" s="42"/>
      <c r="AI372" s="9"/>
      <c r="AJ372" s="9"/>
    </row>
    <row r="373" customFormat="false" ht="14.4" hidden="false" customHeight="false" outlineLevel="0" collapsed="false">
      <c r="B373" s="76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F373" s="42"/>
      <c r="AG373" s="42"/>
      <c r="AH373" s="42"/>
      <c r="AI373" s="9"/>
      <c r="AJ373" s="9"/>
    </row>
    <row r="374" customFormat="false" ht="14.4" hidden="false" customHeight="false" outlineLevel="0" collapsed="false">
      <c r="B374" s="76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F374" s="42"/>
      <c r="AG374" s="42"/>
      <c r="AH374" s="42"/>
      <c r="AI374" s="9"/>
      <c r="AJ374" s="9"/>
    </row>
    <row r="375" customFormat="false" ht="14.4" hidden="false" customHeight="false" outlineLevel="0" collapsed="false">
      <c r="B375" s="76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F375" s="42"/>
      <c r="AG375" s="42"/>
      <c r="AH375" s="42"/>
      <c r="AI375" s="9"/>
      <c r="AJ375" s="9"/>
    </row>
    <row r="376" customFormat="false" ht="14.4" hidden="false" customHeight="false" outlineLevel="0" collapsed="false">
      <c r="B376" s="76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F376" s="42"/>
      <c r="AG376" s="42"/>
      <c r="AH376" s="42"/>
      <c r="AI376" s="9"/>
      <c r="AJ376" s="9"/>
    </row>
    <row r="377" customFormat="false" ht="14.4" hidden="false" customHeight="false" outlineLevel="0" collapsed="false">
      <c r="B377" s="76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F377" s="42"/>
      <c r="AG377" s="42"/>
      <c r="AH377" s="42"/>
      <c r="AI377" s="9"/>
      <c r="AJ377" s="9"/>
    </row>
    <row r="378" customFormat="false" ht="14.4" hidden="false" customHeight="false" outlineLevel="0" collapsed="false">
      <c r="B378" s="76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F378" s="42"/>
      <c r="AG378" s="42"/>
      <c r="AH378" s="42"/>
      <c r="AI378" s="9"/>
      <c r="AJ378" s="9"/>
    </row>
    <row r="379" customFormat="false" ht="14.4" hidden="false" customHeight="false" outlineLevel="0" collapsed="false">
      <c r="B379" s="76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F379" s="42"/>
      <c r="AG379" s="42"/>
      <c r="AH379" s="42"/>
      <c r="AI379" s="9"/>
      <c r="AJ379" s="9"/>
    </row>
    <row r="380" customFormat="false" ht="14.4" hidden="false" customHeight="false" outlineLevel="0" collapsed="false">
      <c r="B380" s="76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F380" s="42"/>
      <c r="AG380" s="42"/>
      <c r="AH380" s="42"/>
      <c r="AI380" s="9"/>
      <c r="AJ380" s="9"/>
    </row>
    <row r="381" customFormat="false" ht="14.4" hidden="false" customHeight="false" outlineLevel="0" collapsed="false">
      <c r="B381" s="76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F381" s="42"/>
      <c r="AG381" s="42"/>
      <c r="AH381" s="42"/>
      <c r="AI381" s="9"/>
      <c r="AJ381" s="9"/>
    </row>
    <row r="382" customFormat="false" ht="14.4" hidden="false" customHeight="false" outlineLevel="0" collapsed="false">
      <c r="B382" s="76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F382" s="42"/>
      <c r="AG382" s="42"/>
      <c r="AH382" s="42"/>
      <c r="AI382" s="9"/>
      <c r="AJ382" s="9"/>
    </row>
    <row r="383" customFormat="false" ht="14.4" hidden="false" customHeight="false" outlineLevel="0" collapsed="false">
      <c r="B383" s="76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F383" s="42"/>
      <c r="AG383" s="42"/>
      <c r="AH383" s="42"/>
      <c r="AI383" s="9"/>
      <c r="AJ383" s="9"/>
    </row>
    <row r="384" customFormat="false" ht="14.4" hidden="false" customHeight="false" outlineLevel="0" collapsed="false">
      <c r="B384" s="76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F384" s="42"/>
      <c r="AG384" s="42"/>
      <c r="AH384" s="42"/>
      <c r="AI384" s="9"/>
      <c r="AJ384" s="9"/>
    </row>
    <row r="385" customFormat="false" ht="14.4" hidden="false" customHeight="false" outlineLevel="0" collapsed="false">
      <c r="B385" s="76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F385" s="42"/>
      <c r="AG385" s="42"/>
      <c r="AH385" s="42"/>
      <c r="AI385" s="9"/>
      <c r="AJ385" s="9"/>
    </row>
    <row r="386" customFormat="false" ht="14.4" hidden="false" customHeight="false" outlineLevel="0" collapsed="false">
      <c r="B386" s="76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F386" s="42"/>
      <c r="AG386" s="42"/>
      <c r="AH386" s="42"/>
      <c r="AI386" s="9"/>
      <c r="AJ386" s="9"/>
    </row>
    <row r="387" customFormat="false" ht="14.4" hidden="false" customHeight="false" outlineLevel="0" collapsed="false">
      <c r="B387" s="76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F387" s="42"/>
      <c r="AG387" s="42"/>
      <c r="AH387" s="42"/>
      <c r="AI387" s="9"/>
      <c r="AJ387" s="9"/>
    </row>
    <row r="388" customFormat="false" ht="14.4" hidden="false" customHeight="false" outlineLevel="0" collapsed="false">
      <c r="B388" s="76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F388" s="42"/>
      <c r="AG388" s="42"/>
      <c r="AH388" s="42"/>
      <c r="AI388" s="9"/>
      <c r="AJ388" s="9"/>
    </row>
    <row r="389" customFormat="false" ht="14.4" hidden="false" customHeight="false" outlineLevel="0" collapsed="false">
      <c r="B389" s="76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F389" s="42"/>
      <c r="AG389" s="42"/>
      <c r="AH389" s="42"/>
      <c r="AI389" s="9"/>
      <c r="AJ389" s="9"/>
    </row>
    <row r="390" customFormat="false" ht="14.4" hidden="false" customHeight="false" outlineLevel="0" collapsed="false">
      <c r="B390" s="76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F390" s="42"/>
      <c r="AG390" s="42"/>
      <c r="AH390" s="42"/>
      <c r="AI390" s="9"/>
      <c r="AJ390" s="9"/>
    </row>
    <row r="391" customFormat="false" ht="14.4" hidden="false" customHeight="false" outlineLevel="0" collapsed="false">
      <c r="B391" s="76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F391" s="42"/>
      <c r="AG391" s="42"/>
      <c r="AH391" s="42"/>
      <c r="AI391" s="9"/>
      <c r="AJ391" s="9"/>
    </row>
    <row r="392" customFormat="false" ht="14.4" hidden="false" customHeight="false" outlineLevel="0" collapsed="false">
      <c r="B392" s="76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F392" s="42"/>
      <c r="AG392" s="42"/>
      <c r="AH392" s="42"/>
      <c r="AI392" s="9"/>
      <c r="AJ392" s="9"/>
    </row>
    <row r="393" customFormat="false" ht="14.4" hidden="false" customHeight="false" outlineLevel="0" collapsed="false">
      <c r="B393" s="76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F393" s="42"/>
      <c r="AG393" s="42"/>
      <c r="AH393" s="42"/>
      <c r="AI393" s="9"/>
      <c r="AJ393" s="9"/>
    </row>
    <row r="394" customFormat="false" ht="14.4" hidden="false" customHeight="false" outlineLevel="0" collapsed="false">
      <c r="B394" s="76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F394" s="42"/>
      <c r="AG394" s="42"/>
      <c r="AH394" s="42"/>
      <c r="AI394" s="9"/>
      <c r="AJ394" s="9"/>
    </row>
    <row r="395" customFormat="false" ht="14.4" hidden="false" customHeight="false" outlineLevel="0" collapsed="false">
      <c r="B395" s="76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F395" s="42"/>
      <c r="AG395" s="42"/>
      <c r="AH395" s="42"/>
      <c r="AI395" s="9"/>
      <c r="AJ395" s="9"/>
    </row>
    <row r="396" customFormat="false" ht="14.4" hidden="false" customHeight="false" outlineLevel="0" collapsed="false">
      <c r="B396" s="76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F396" s="42"/>
      <c r="AG396" s="42"/>
      <c r="AH396" s="42"/>
      <c r="AI396" s="9"/>
      <c r="AJ396" s="9"/>
    </row>
    <row r="397" customFormat="false" ht="14.4" hidden="false" customHeight="false" outlineLevel="0" collapsed="false">
      <c r="B397" s="76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F397" s="42"/>
      <c r="AG397" s="42"/>
      <c r="AH397" s="42"/>
      <c r="AI397" s="9"/>
      <c r="AJ397" s="9"/>
    </row>
    <row r="398" customFormat="false" ht="14.4" hidden="false" customHeight="false" outlineLevel="0" collapsed="false">
      <c r="B398" s="76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F398" s="42"/>
      <c r="AG398" s="42"/>
      <c r="AH398" s="42"/>
      <c r="AI398" s="9"/>
      <c r="AJ398" s="9"/>
    </row>
    <row r="399" customFormat="false" ht="14.4" hidden="false" customHeight="false" outlineLevel="0" collapsed="false">
      <c r="B399" s="76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F399" s="42"/>
      <c r="AG399" s="42"/>
      <c r="AH399" s="42"/>
      <c r="AI399" s="9"/>
      <c r="AJ399" s="9"/>
    </row>
    <row r="400" customFormat="false" ht="14.4" hidden="false" customHeight="false" outlineLevel="0" collapsed="false">
      <c r="B400" s="76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F400" s="42"/>
      <c r="AG400" s="42"/>
      <c r="AH400" s="42"/>
      <c r="AI400" s="9"/>
      <c r="AJ400" s="9"/>
    </row>
    <row r="401" customFormat="false" ht="14.4" hidden="false" customHeight="false" outlineLevel="0" collapsed="false">
      <c r="B401" s="76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F401" s="42"/>
      <c r="AG401" s="42"/>
      <c r="AH401" s="42"/>
      <c r="AI401" s="9"/>
      <c r="AJ401" s="9"/>
    </row>
    <row r="402" customFormat="false" ht="14.4" hidden="false" customHeight="false" outlineLevel="0" collapsed="false">
      <c r="B402" s="76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F402" s="42"/>
      <c r="AG402" s="42"/>
      <c r="AH402" s="42"/>
      <c r="AI402" s="9"/>
      <c r="AJ402" s="9"/>
    </row>
    <row r="403" customFormat="false" ht="14.4" hidden="false" customHeight="false" outlineLevel="0" collapsed="false">
      <c r="B403" s="76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F403" s="42"/>
      <c r="AG403" s="42"/>
      <c r="AH403" s="42"/>
      <c r="AI403" s="9"/>
      <c r="AJ403" s="9"/>
    </row>
    <row r="404" customFormat="false" ht="14.4" hidden="false" customHeight="false" outlineLevel="0" collapsed="false">
      <c r="B404" s="76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F404" s="42"/>
      <c r="AG404" s="42"/>
      <c r="AH404" s="42"/>
      <c r="AI404" s="9"/>
      <c r="AJ404" s="9"/>
    </row>
    <row r="405" customFormat="false" ht="14.4" hidden="false" customHeight="false" outlineLevel="0" collapsed="false">
      <c r="B405" s="76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F405" s="42"/>
      <c r="AG405" s="42"/>
      <c r="AH405" s="42"/>
      <c r="AI405" s="9"/>
      <c r="AJ405" s="9"/>
    </row>
    <row r="406" customFormat="false" ht="14.4" hidden="false" customHeight="false" outlineLevel="0" collapsed="false">
      <c r="B406" s="76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F406" s="42"/>
      <c r="AG406" s="42"/>
      <c r="AH406" s="42"/>
      <c r="AI406" s="9"/>
      <c r="AJ406" s="9"/>
    </row>
    <row r="407" customFormat="false" ht="14.4" hidden="false" customHeight="false" outlineLevel="0" collapsed="false">
      <c r="B407" s="76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F407" s="42"/>
      <c r="AG407" s="42"/>
      <c r="AH407" s="42"/>
      <c r="AI407" s="9"/>
      <c r="AJ407" s="9"/>
    </row>
    <row r="408" customFormat="false" ht="14.4" hidden="false" customHeight="false" outlineLevel="0" collapsed="false">
      <c r="B408" s="76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F408" s="42"/>
      <c r="AG408" s="42"/>
      <c r="AH408" s="42"/>
      <c r="AI408" s="9"/>
      <c r="AJ408" s="9"/>
    </row>
    <row r="409" customFormat="false" ht="14.4" hidden="false" customHeight="false" outlineLevel="0" collapsed="false">
      <c r="B409" s="76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F409" s="42"/>
      <c r="AG409" s="42"/>
      <c r="AH409" s="42"/>
      <c r="AI409" s="9"/>
      <c r="AJ409" s="9"/>
    </row>
    <row r="410" customFormat="false" ht="14.4" hidden="false" customHeight="false" outlineLevel="0" collapsed="false">
      <c r="B410" s="76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F410" s="42"/>
      <c r="AG410" s="42"/>
      <c r="AH410" s="42"/>
      <c r="AI410" s="9"/>
      <c r="AJ410" s="9"/>
    </row>
    <row r="411" customFormat="false" ht="14.4" hidden="false" customHeight="false" outlineLevel="0" collapsed="false">
      <c r="B411" s="76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F411" s="42"/>
      <c r="AG411" s="42"/>
      <c r="AH411" s="42"/>
      <c r="AI411" s="9"/>
      <c r="AJ411" s="9"/>
    </row>
    <row r="412" customFormat="false" ht="14.4" hidden="false" customHeight="false" outlineLevel="0" collapsed="false">
      <c r="B412" s="76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F412" s="42"/>
      <c r="AG412" s="42"/>
      <c r="AH412" s="42"/>
      <c r="AI412" s="9"/>
      <c r="AJ412" s="9"/>
    </row>
    <row r="413" customFormat="false" ht="14.4" hidden="false" customHeight="false" outlineLevel="0" collapsed="false">
      <c r="B413" s="76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F413" s="42"/>
      <c r="AG413" s="42"/>
      <c r="AH413" s="42"/>
      <c r="AI413" s="9"/>
      <c r="AJ413" s="9"/>
    </row>
    <row r="414" customFormat="false" ht="14.4" hidden="false" customHeight="false" outlineLevel="0" collapsed="false">
      <c r="B414" s="76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F414" s="42"/>
      <c r="AG414" s="42"/>
      <c r="AH414" s="42"/>
      <c r="AI414" s="9"/>
      <c r="AJ414" s="9"/>
    </row>
    <row r="415" customFormat="false" ht="14.4" hidden="false" customHeight="false" outlineLevel="0" collapsed="false">
      <c r="B415" s="76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F415" s="42"/>
      <c r="AG415" s="42"/>
      <c r="AH415" s="42"/>
      <c r="AI415" s="9"/>
      <c r="AJ415" s="9"/>
    </row>
    <row r="416" customFormat="false" ht="14.4" hidden="false" customHeight="false" outlineLevel="0" collapsed="false">
      <c r="B416" s="76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F416" s="42"/>
      <c r="AG416" s="42"/>
      <c r="AH416" s="42"/>
      <c r="AI416" s="9"/>
      <c r="AJ416" s="9"/>
    </row>
    <row r="417" customFormat="false" ht="14.4" hidden="false" customHeight="false" outlineLevel="0" collapsed="false">
      <c r="B417" s="76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F417" s="42"/>
      <c r="AG417" s="42"/>
      <c r="AH417" s="42"/>
      <c r="AI417" s="9"/>
      <c r="AJ417" s="9"/>
    </row>
    <row r="418" customFormat="false" ht="14.4" hidden="false" customHeight="false" outlineLevel="0" collapsed="false">
      <c r="B418" s="76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F418" s="42"/>
      <c r="AG418" s="42"/>
      <c r="AH418" s="42"/>
      <c r="AI418" s="9"/>
      <c r="AJ418" s="9"/>
    </row>
    <row r="419" customFormat="false" ht="14.4" hidden="false" customHeight="false" outlineLevel="0" collapsed="false">
      <c r="B419" s="76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F419" s="42"/>
      <c r="AG419" s="42"/>
      <c r="AH419" s="42"/>
      <c r="AI419" s="9"/>
      <c r="AJ419" s="9"/>
    </row>
    <row r="420" customFormat="false" ht="14.4" hidden="false" customHeight="false" outlineLevel="0" collapsed="false">
      <c r="B420" s="76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F420" s="42"/>
      <c r="AG420" s="42"/>
      <c r="AH420" s="42"/>
      <c r="AI420" s="9"/>
      <c r="AJ420" s="9"/>
    </row>
    <row r="421" customFormat="false" ht="14.4" hidden="false" customHeight="false" outlineLevel="0" collapsed="false">
      <c r="B421" s="76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F421" s="42"/>
      <c r="AG421" s="42"/>
      <c r="AH421" s="42"/>
      <c r="AI421" s="9"/>
      <c r="AJ421" s="9"/>
    </row>
    <row r="422" customFormat="false" ht="14.4" hidden="false" customHeight="false" outlineLevel="0" collapsed="false">
      <c r="B422" s="76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F422" s="42"/>
      <c r="AG422" s="42"/>
      <c r="AH422" s="42"/>
      <c r="AI422" s="9"/>
      <c r="AJ422" s="9"/>
    </row>
    <row r="423" customFormat="false" ht="14.4" hidden="false" customHeight="false" outlineLevel="0" collapsed="false">
      <c r="B423" s="76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F423" s="42"/>
      <c r="AG423" s="42"/>
      <c r="AH423" s="42"/>
      <c r="AI423" s="9"/>
      <c r="AJ423" s="9"/>
    </row>
    <row r="424" customFormat="false" ht="14.4" hidden="false" customHeight="false" outlineLevel="0" collapsed="false">
      <c r="B424" s="76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F424" s="42"/>
      <c r="AG424" s="42"/>
      <c r="AH424" s="42"/>
      <c r="AI424" s="9"/>
      <c r="AJ424" s="9"/>
    </row>
    <row r="425" customFormat="false" ht="14.4" hidden="false" customHeight="false" outlineLevel="0" collapsed="false">
      <c r="B425" s="76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F425" s="42"/>
      <c r="AG425" s="42"/>
      <c r="AH425" s="42"/>
      <c r="AI425" s="9"/>
      <c r="AJ425" s="9"/>
    </row>
    <row r="426" customFormat="false" ht="14.4" hidden="false" customHeight="false" outlineLevel="0" collapsed="false">
      <c r="B426" s="76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F426" s="42"/>
      <c r="AG426" s="42"/>
      <c r="AH426" s="42"/>
      <c r="AI426" s="9"/>
      <c r="AJ426" s="9"/>
    </row>
    <row r="427" customFormat="false" ht="14.4" hidden="false" customHeight="false" outlineLevel="0" collapsed="false">
      <c r="B427" s="76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F427" s="42"/>
      <c r="AG427" s="42"/>
      <c r="AH427" s="42"/>
      <c r="AI427" s="9"/>
      <c r="AJ427" s="9"/>
    </row>
    <row r="428" customFormat="false" ht="14.4" hidden="false" customHeight="false" outlineLevel="0" collapsed="false">
      <c r="B428" s="76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F428" s="42"/>
      <c r="AG428" s="42"/>
      <c r="AH428" s="42"/>
      <c r="AI428" s="9"/>
      <c r="AJ428" s="9"/>
    </row>
    <row r="429" customFormat="false" ht="14.4" hidden="false" customHeight="false" outlineLevel="0" collapsed="false">
      <c r="B429" s="76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F429" s="42"/>
      <c r="AG429" s="42"/>
      <c r="AH429" s="42"/>
      <c r="AI429" s="9"/>
      <c r="AJ429" s="9"/>
    </row>
    <row r="430" customFormat="false" ht="14.4" hidden="false" customHeight="false" outlineLevel="0" collapsed="false">
      <c r="B430" s="76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F430" s="42"/>
      <c r="AG430" s="42"/>
      <c r="AH430" s="42"/>
      <c r="AI430" s="9"/>
      <c r="AJ430" s="9"/>
    </row>
    <row r="431" customFormat="false" ht="14.4" hidden="false" customHeight="false" outlineLevel="0" collapsed="false">
      <c r="B431" s="76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F431" s="42"/>
      <c r="AG431" s="42"/>
      <c r="AH431" s="42"/>
      <c r="AI431" s="9"/>
      <c r="AJ431" s="9"/>
    </row>
    <row r="432" customFormat="false" ht="14.4" hidden="false" customHeight="false" outlineLevel="0" collapsed="false">
      <c r="B432" s="76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F432" s="42"/>
      <c r="AG432" s="42"/>
      <c r="AH432" s="42"/>
      <c r="AI432" s="9"/>
      <c r="AJ432" s="9"/>
    </row>
    <row r="433" customFormat="false" ht="14.4" hidden="false" customHeight="false" outlineLevel="0" collapsed="false">
      <c r="B433" s="76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F433" s="42"/>
      <c r="AG433" s="42"/>
      <c r="AH433" s="42"/>
      <c r="AI433" s="9"/>
      <c r="AJ433" s="9"/>
    </row>
    <row r="434" customFormat="false" ht="14.4" hidden="false" customHeight="false" outlineLevel="0" collapsed="false">
      <c r="B434" s="76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F434" s="42"/>
      <c r="AG434" s="42"/>
      <c r="AH434" s="42"/>
      <c r="AI434" s="9"/>
      <c r="AJ434" s="9"/>
    </row>
    <row r="435" customFormat="false" ht="14.4" hidden="false" customHeight="false" outlineLevel="0" collapsed="false">
      <c r="B435" s="76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F435" s="42"/>
      <c r="AG435" s="42"/>
      <c r="AH435" s="42"/>
      <c r="AI435" s="9"/>
      <c r="AJ435" s="9"/>
    </row>
    <row r="436" customFormat="false" ht="14.4" hidden="false" customHeight="false" outlineLevel="0" collapsed="false">
      <c r="B436" s="76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F436" s="42"/>
      <c r="AG436" s="42"/>
      <c r="AH436" s="42"/>
      <c r="AI436" s="9"/>
      <c r="AJ436" s="9"/>
    </row>
    <row r="437" customFormat="false" ht="14.4" hidden="false" customHeight="false" outlineLevel="0" collapsed="false">
      <c r="B437" s="76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F437" s="42"/>
      <c r="AG437" s="42"/>
      <c r="AH437" s="42"/>
      <c r="AI437" s="9"/>
      <c r="AJ437" s="9"/>
    </row>
    <row r="438" customFormat="false" ht="14.4" hidden="false" customHeight="false" outlineLevel="0" collapsed="false">
      <c r="B438" s="76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F438" s="42"/>
      <c r="AG438" s="42"/>
      <c r="AH438" s="42"/>
      <c r="AI438" s="9"/>
      <c r="AJ438" s="9"/>
    </row>
    <row r="439" customFormat="false" ht="14.4" hidden="false" customHeight="false" outlineLevel="0" collapsed="false">
      <c r="B439" s="76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F439" s="42"/>
      <c r="AG439" s="42"/>
      <c r="AH439" s="42"/>
      <c r="AI439" s="9"/>
      <c r="AJ439" s="9"/>
    </row>
    <row r="440" customFormat="false" ht="14.4" hidden="false" customHeight="false" outlineLevel="0" collapsed="false">
      <c r="B440" s="76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F440" s="42"/>
      <c r="AG440" s="42"/>
      <c r="AH440" s="42"/>
      <c r="AI440" s="9"/>
      <c r="AJ440" s="9"/>
    </row>
    <row r="441" customFormat="false" ht="14.4" hidden="false" customHeight="false" outlineLevel="0" collapsed="false">
      <c r="B441" s="76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F441" s="42"/>
      <c r="AG441" s="42"/>
      <c r="AH441" s="42"/>
      <c r="AI441" s="9"/>
      <c r="AJ441" s="9"/>
    </row>
    <row r="442" customFormat="false" ht="14.4" hidden="false" customHeight="false" outlineLevel="0" collapsed="false">
      <c r="B442" s="76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F442" s="42"/>
      <c r="AG442" s="42"/>
      <c r="AH442" s="42"/>
      <c r="AI442" s="9"/>
      <c r="AJ442" s="9"/>
    </row>
    <row r="443" customFormat="false" ht="14.4" hidden="false" customHeight="false" outlineLevel="0" collapsed="false">
      <c r="B443" s="76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F443" s="42"/>
      <c r="AG443" s="42"/>
      <c r="AH443" s="42"/>
      <c r="AI443" s="9"/>
      <c r="AJ443" s="9"/>
    </row>
    <row r="444" customFormat="false" ht="14.4" hidden="false" customHeight="false" outlineLevel="0" collapsed="false">
      <c r="B444" s="76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F444" s="42"/>
      <c r="AG444" s="42"/>
      <c r="AH444" s="42"/>
      <c r="AI444" s="9"/>
      <c r="AJ444" s="9"/>
    </row>
    <row r="445" customFormat="false" ht="14.4" hidden="false" customHeight="false" outlineLevel="0" collapsed="false">
      <c r="B445" s="76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F445" s="42"/>
      <c r="AG445" s="42"/>
      <c r="AH445" s="42"/>
      <c r="AI445" s="9"/>
      <c r="AJ445" s="9"/>
    </row>
    <row r="446" customFormat="false" ht="14.4" hidden="false" customHeight="false" outlineLevel="0" collapsed="false">
      <c r="B446" s="76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F446" s="42"/>
      <c r="AG446" s="42"/>
      <c r="AH446" s="42"/>
      <c r="AI446" s="9"/>
      <c r="AJ446" s="9"/>
    </row>
    <row r="447" customFormat="false" ht="14.4" hidden="false" customHeight="false" outlineLevel="0" collapsed="false">
      <c r="B447" s="76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F447" s="42"/>
      <c r="AG447" s="42"/>
      <c r="AH447" s="42"/>
      <c r="AI447" s="9"/>
      <c r="AJ447" s="9"/>
    </row>
    <row r="448" customFormat="false" ht="14.4" hidden="false" customHeight="false" outlineLevel="0" collapsed="false">
      <c r="B448" s="76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F448" s="42"/>
      <c r="AG448" s="42"/>
      <c r="AH448" s="42"/>
      <c r="AI448" s="9"/>
      <c r="AJ448" s="9"/>
    </row>
    <row r="449" customFormat="false" ht="14.4" hidden="false" customHeight="false" outlineLevel="0" collapsed="false">
      <c r="B449" s="76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F449" s="42"/>
      <c r="AG449" s="42"/>
      <c r="AH449" s="42"/>
      <c r="AI449" s="9"/>
      <c r="AJ449" s="9"/>
    </row>
    <row r="450" customFormat="false" ht="14.4" hidden="false" customHeight="false" outlineLevel="0" collapsed="false">
      <c r="B450" s="76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F450" s="42"/>
      <c r="AG450" s="42"/>
      <c r="AH450" s="42"/>
      <c r="AI450" s="9"/>
      <c r="AJ450" s="9"/>
    </row>
    <row r="451" customFormat="false" ht="14.4" hidden="false" customHeight="false" outlineLevel="0" collapsed="false">
      <c r="B451" s="76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F451" s="42"/>
      <c r="AG451" s="42"/>
      <c r="AH451" s="42"/>
      <c r="AI451" s="9"/>
      <c r="AJ451" s="9"/>
    </row>
    <row r="452" customFormat="false" ht="14.4" hidden="false" customHeight="false" outlineLevel="0" collapsed="false">
      <c r="B452" s="76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F452" s="42"/>
      <c r="AG452" s="42"/>
      <c r="AH452" s="42"/>
      <c r="AI452" s="9"/>
      <c r="AJ452" s="9"/>
    </row>
    <row r="453" customFormat="false" ht="14.4" hidden="false" customHeight="false" outlineLevel="0" collapsed="false">
      <c r="B453" s="76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  <c r="AA453" s="42"/>
      <c r="AB453" s="42"/>
      <c r="AC453" s="42"/>
      <c r="AD453" s="42"/>
      <c r="AE453" s="42"/>
      <c r="AF453" s="42"/>
      <c r="AG453" s="42"/>
      <c r="AH453" s="42"/>
      <c r="AI453" s="9"/>
      <c r="AJ453" s="9"/>
    </row>
    <row r="454" customFormat="false" ht="14.4" hidden="false" customHeight="false" outlineLevel="0" collapsed="false">
      <c r="B454" s="76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F454" s="42"/>
      <c r="AG454" s="42"/>
      <c r="AH454" s="42"/>
      <c r="AI454" s="9"/>
      <c r="AJ454" s="9"/>
    </row>
    <row r="455" customFormat="false" ht="14.4" hidden="false" customHeight="false" outlineLevel="0" collapsed="false">
      <c r="B455" s="76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F455" s="42"/>
      <c r="AG455" s="42"/>
      <c r="AH455" s="42"/>
      <c r="AI455" s="9"/>
      <c r="AJ455" s="9"/>
    </row>
    <row r="456" customFormat="false" ht="14.4" hidden="false" customHeight="false" outlineLevel="0" collapsed="false">
      <c r="B456" s="76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F456" s="42"/>
      <c r="AG456" s="42"/>
      <c r="AH456" s="42"/>
      <c r="AI456" s="9"/>
      <c r="AJ456" s="9"/>
    </row>
    <row r="457" customFormat="false" ht="14.4" hidden="false" customHeight="false" outlineLevel="0" collapsed="false">
      <c r="B457" s="76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F457" s="42"/>
      <c r="AG457" s="42"/>
      <c r="AH457" s="42"/>
      <c r="AI457" s="9"/>
      <c r="AJ457" s="9"/>
    </row>
    <row r="458" customFormat="false" ht="14.4" hidden="false" customHeight="false" outlineLevel="0" collapsed="false">
      <c r="B458" s="76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F458" s="42"/>
      <c r="AG458" s="42"/>
      <c r="AH458" s="42"/>
      <c r="AI458" s="9"/>
      <c r="AJ458" s="9"/>
    </row>
    <row r="459" customFormat="false" ht="14.4" hidden="false" customHeight="false" outlineLevel="0" collapsed="false">
      <c r="B459" s="76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F459" s="42"/>
      <c r="AG459" s="42"/>
      <c r="AH459" s="42"/>
      <c r="AI459" s="9"/>
      <c r="AJ459" s="9"/>
    </row>
    <row r="460" customFormat="false" ht="14.4" hidden="false" customHeight="false" outlineLevel="0" collapsed="false">
      <c r="B460" s="76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F460" s="42"/>
      <c r="AG460" s="42"/>
      <c r="AH460" s="42"/>
      <c r="AI460" s="9"/>
      <c r="AJ460" s="9"/>
    </row>
    <row r="461" customFormat="false" ht="14.4" hidden="false" customHeight="false" outlineLevel="0" collapsed="false">
      <c r="B461" s="76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F461" s="42"/>
      <c r="AG461" s="42"/>
      <c r="AH461" s="42"/>
      <c r="AI461" s="9"/>
      <c r="AJ461" s="9"/>
    </row>
    <row r="462" customFormat="false" ht="14.4" hidden="false" customHeight="false" outlineLevel="0" collapsed="false">
      <c r="B462" s="76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F462" s="42"/>
      <c r="AG462" s="42"/>
      <c r="AH462" s="42"/>
      <c r="AI462" s="9"/>
      <c r="AJ462" s="9"/>
    </row>
    <row r="463" customFormat="false" ht="14.4" hidden="false" customHeight="false" outlineLevel="0" collapsed="false">
      <c r="B463" s="76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F463" s="42"/>
      <c r="AG463" s="42"/>
      <c r="AH463" s="42"/>
      <c r="AI463" s="9"/>
      <c r="AJ463" s="9"/>
    </row>
    <row r="464" customFormat="false" ht="14.4" hidden="false" customHeight="false" outlineLevel="0" collapsed="false">
      <c r="B464" s="76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F464" s="42"/>
      <c r="AG464" s="42"/>
      <c r="AH464" s="42"/>
      <c r="AI464" s="9"/>
      <c r="AJ464" s="9"/>
    </row>
    <row r="465" customFormat="false" ht="14.4" hidden="false" customHeight="false" outlineLevel="0" collapsed="false">
      <c r="B465" s="76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F465" s="42"/>
      <c r="AG465" s="42"/>
      <c r="AH465" s="42"/>
      <c r="AI465" s="9"/>
      <c r="AJ465" s="9"/>
    </row>
    <row r="466" customFormat="false" ht="14.4" hidden="false" customHeight="false" outlineLevel="0" collapsed="false">
      <c r="B466" s="76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  <c r="AA466" s="42"/>
      <c r="AB466" s="42"/>
      <c r="AC466" s="42"/>
      <c r="AD466" s="42"/>
      <c r="AE466" s="42"/>
      <c r="AF466" s="42"/>
      <c r="AG466" s="42"/>
      <c r="AH466" s="42"/>
      <c r="AI466" s="9"/>
      <c r="AJ466" s="9"/>
    </row>
    <row r="467" customFormat="false" ht="14.4" hidden="false" customHeight="false" outlineLevel="0" collapsed="false">
      <c r="B467" s="76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F467" s="42"/>
      <c r="AG467" s="42"/>
      <c r="AH467" s="42"/>
      <c r="AI467" s="9"/>
      <c r="AJ467" s="9"/>
    </row>
    <row r="468" customFormat="false" ht="14.4" hidden="false" customHeight="false" outlineLevel="0" collapsed="false">
      <c r="B468" s="76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F468" s="42"/>
      <c r="AG468" s="42"/>
      <c r="AH468" s="42"/>
      <c r="AI468" s="9"/>
      <c r="AJ468" s="9"/>
    </row>
    <row r="469" customFormat="false" ht="14.4" hidden="false" customHeight="false" outlineLevel="0" collapsed="false">
      <c r="B469" s="76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F469" s="42"/>
      <c r="AG469" s="42"/>
      <c r="AH469" s="42"/>
      <c r="AI469" s="9"/>
      <c r="AJ469" s="9"/>
    </row>
    <row r="470" customFormat="false" ht="14.4" hidden="false" customHeight="false" outlineLevel="0" collapsed="false">
      <c r="B470" s="76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F470" s="42"/>
      <c r="AG470" s="42"/>
      <c r="AH470" s="42"/>
      <c r="AI470" s="9"/>
      <c r="AJ470" s="9"/>
    </row>
    <row r="471" customFormat="false" ht="14.4" hidden="false" customHeight="false" outlineLevel="0" collapsed="false">
      <c r="B471" s="76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  <c r="AA471" s="42"/>
      <c r="AB471" s="42"/>
      <c r="AC471" s="42"/>
      <c r="AD471" s="42"/>
      <c r="AE471" s="42"/>
      <c r="AF471" s="42"/>
      <c r="AG471" s="42"/>
      <c r="AH471" s="42"/>
      <c r="AI471" s="9"/>
      <c r="AJ471" s="9"/>
    </row>
    <row r="472" customFormat="false" ht="14.4" hidden="false" customHeight="false" outlineLevel="0" collapsed="false">
      <c r="B472" s="76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F472" s="42"/>
      <c r="AG472" s="42"/>
      <c r="AH472" s="42"/>
      <c r="AI472" s="9"/>
      <c r="AJ472" s="9"/>
    </row>
    <row r="473" customFormat="false" ht="14.4" hidden="false" customHeight="false" outlineLevel="0" collapsed="false">
      <c r="B473" s="76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F473" s="42"/>
      <c r="AG473" s="42"/>
      <c r="AH473" s="42"/>
      <c r="AI473" s="9"/>
      <c r="AJ473" s="9"/>
    </row>
    <row r="474" customFormat="false" ht="14.4" hidden="false" customHeight="false" outlineLevel="0" collapsed="false">
      <c r="B474" s="76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F474" s="42"/>
      <c r="AG474" s="42"/>
      <c r="AH474" s="42"/>
      <c r="AI474" s="9"/>
      <c r="AJ474" s="9"/>
    </row>
    <row r="475" customFormat="false" ht="14.4" hidden="false" customHeight="false" outlineLevel="0" collapsed="false">
      <c r="B475" s="76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F475" s="42"/>
      <c r="AG475" s="42"/>
      <c r="AH475" s="42"/>
      <c r="AI475" s="9"/>
      <c r="AJ475" s="9"/>
    </row>
    <row r="476" customFormat="false" ht="14.4" hidden="false" customHeight="false" outlineLevel="0" collapsed="false">
      <c r="B476" s="76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F476" s="42"/>
      <c r="AG476" s="42"/>
      <c r="AH476" s="42"/>
      <c r="AI476" s="9"/>
      <c r="AJ476" s="9"/>
    </row>
    <row r="477" customFormat="false" ht="14.4" hidden="false" customHeight="false" outlineLevel="0" collapsed="false">
      <c r="B477" s="76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F477" s="42"/>
      <c r="AG477" s="42"/>
      <c r="AH477" s="42"/>
      <c r="AI477" s="9"/>
      <c r="AJ477" s="9"/>
    </row>
    <row r="478" customFormat="false" ht="14.4" hidden="false" customHeight="false" outlineLevel="0" collapsed="false">
      <c r="B478" s="76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F478" s="42"/>
      <c r="AG478" s="42"/>
      <c r="AH478" s="42"/>
      <c r="AI478" s="9"/>
      <c r="AJ478" s="9"/>
    </row>
    <row r="479" customFormat="false" ht="14.4" hidden="false" customHeight="false" outlineLevel="0" collapsed="false">
      <c r="B479" s="76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F479" s="42"/>
      <c r="AG479" s="42"/>
      <c r="AH479" s="42"/>
      <c r="AI479" s="9"/>
      <c r="AJ479" s="9"/>
    </row>
    <row r="480" customFormat="false" ht="14.4" hidden="false" customHeight="false" outlineLevel="0" collapsed="false">
      <c r="B480" s="76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F480" s="42"/>
      <c r="AG480" s="42"/>
      <c r="AH480" s="42"/>
      <c r="AI480" s="9"/>
      <c r="AJ480" s="9"/>
    </row>
    <row r="481" customFormat="false" ht="14.4" hidden="false" customHeight="false" outlineLevel="0" collapsed="false">
      <c r="B481" s="76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F481" s="42"/>
      <c r="AG481" s="42"/>
      <c r="AH481" s="42"/>
      <c r="AI481" s="9"/>
      <c r="AJ481" s="9"/>
    </row>
    <row r="482" customFormat="false" ht="14.4" hidden="false" customHeight="false" outlineLevel="0" collapsed="false">
      <c r="B482" s="76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F482" s="42"/>
      <c r="AG482" s="42"/>
      <c r="AH482" s="42"/>
      <c r="AI482" s="9"/>
      <c r="AJ482" s="9"/>
    </row>
    <row r="483" customFormat="false" ht="14.4" hidden="false" customHeight="false" outlineLevel="0" collapsed="false">
      <c r="B483" s="76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F483" s="42"/>
      <c r="AG483" s="42"/>
      <c r="AH483" s="42"/>
      <c r="AI483" s="9"/>
      <c r="AJ483" s="9"/>
    </row>
    <row r="484" customFormat="false" ht="14.4" hidden="false" customHeight="false" outlineLevel="0" collapsed="false">
      <c r="B484" s="76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F484" s="42"/>
      <c r="AG484" s="42"/>
      <c r="AH484" s="42"/>
      <c r="AI484" s="9"/>
      <c r="AJ484" s="9"/>
    </row>
    <row r="485" customFormat="false" ht="14.4" hidden="false" customHeight="false" outlineLevel="0" collapsed="false">
      <c r="B485" s="76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F485" s="42"/>
      <c r="AG485" s="42"/>
      <c r="AH485" s="42"/>
      <c r="AI485" s="9"/>
      <c r="AJ485" s="9"/>
    </row>
    <row r="486" customFormat="false" ht="14.4" hidden="false" customHeight="false" outlineLevel="0" collapsed="false">
      <c r="B486" s="76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F486" s="42"/>
      <c r="AG486" s="42"/>
      <c r="AH486" s="42"/>
      <c r="AI486" s="9"/>
      <c r="AJ486" s="9"/>
    </row>
    <row r="487" customFormat="false" ht="14.4" hidden="false" customHeight="false" outlineLevel="0" collapsed="false">
      <c r="B487" s="76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F487" s="42"/>
      <c r="AG487" s="42"/>
      <c r="AH487" s="42"/>
      <c r="AI487" s="9"/>
      <c r="AJ487" s="9"/>
    </row>
    <row r="488" customFormat="false" ht="14.4" hidden="false" customHeight="false" outlineLevel="0" collapsed="false">
      <c r="B488" s="76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F488" s="42"/>
      <c r="AG488" s="42"/>
      <c r="AH488" s="42"/>
      <c r="AI488" s="9"/>
      <c r="AJ488" s="9"/>
    </row>
    <row r="489" customFormat="false" ht="14.4" hidden="false" customHeight="false" outlineLevel="0" collapsed="false">
      <c r="B489" s="76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F489" s="42"/>
      <c r="AG489" s="42"/>
      <c r="AH489" s="42"/>
      <c r="AI489" s="9"/>
      <c r="AJ489" s="9"/>
    </row>
    <row r="490" customFormat="false" ht="14.4" hidden="false" customHeight="false" outlineLevel="0" collapsed="false">
      <c r="B490" s="76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F490" s="42"/>
      <c r="AG490" s="42"/>
      <c r="AH490" s="42"/>
      <c r="AI490" s="9"/>
      <c r="AJ490" s="9"/>
    </row>
    <row r="491" customFormat="false" ht="14.4" hidden="false" customHeight="false" outlineLevel="0" collapsed="false">
      <c r="B491" s="76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F491" s="42"/>
      <c r="AG491" s="42"/>
      <c r="AH491" s="42"/>
      <c r="AI491" s="9"/>
      <c r="AJ491" s="9"/>
    </row>
    <row r="492" customFormat="false" ht="14.4" hidden="false" customHeight="false" outlineLevel="0" collapsed="false">
      <c r="B492" s="76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F492" s="42"/>
      <c r="AG492" s="42"/>
      <c r="AH492" s="42"/>
      <c r="AI492" s="9"/>
      <c r="AJ492" s="9"/>
    </row>
    <row r="493" customFormat="false" ht="14.4" hidden="false" customHeight="false" outlineLevel="0" collapsed="false">
      <c r="B493" s="76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F493" s="42"/>
      <c r="AG493" s="42"/>
      <c r="AH493" s="42"/>
      <c r="AI493" s="9"/>
      <c r="AJ493" s="9"/>
    </row>
    <row r="494" customFormat="false" ht="14.4" hidden="false" customHeight="false" outlineLevel="0" collapsed="false">
      <c r="B494" s="76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F494" s="42"/>
      <c r="AG494" s="42"/>
      <c r="AH494" s="42"/>
      <c r="AI494" s="9"/>
      <c r="AJ494" s="9"/>
    </row>
    <row r="495" customFormat="false" ht="14.4" hidden="false" customHeight="false" outlineLevel="0" collapsed="false">
      <c r="B495" s="76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F495" s="42"/>
      <c r="AG495" s="42"/>
      <c r="AH495" s="42"/>
      <c r="AI495" s="9"/>
      <c r="AJ495" s="9"/>
    </row>
    <row r="496" customFormat="false" ht="14.4" hidden="false" customHeight="false" outlineLevel="0" collapsed="false">
      <c r="B496" s="76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F496" s="42"/>
      <c r="AG496" s="42"/>
      <c r="AH496" s="42"/>
      <c r="AI496" s="9"/>
      <c r="AJ496" s="9"/>
    </row>
    <row r="497" customFormat="false" ht="14.4" hidden="false" customHeight="false" outlineLevel="0" collapsed="false">
      <c r="B497" s="76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F497" s="42"/>
      <c r="AG497" s="42"/>
      <c r="AH497" s="42"/>
      <c r="AI497" s="9"/>
      <c r="AJ497" s="9"/>
    </row>
    <row r="498" customFormat="false" ht="14.4" hidden="false" customHeight="false" outlineLevel="0" collapsed="false">
      <c r="B498" s="76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F498" s="42"/>
      <c r="AG498" s="42"/>
      <c r="AH498" s="42"/>
      <c r="AI498" s="9"/>
      <c r="AJ498" s="9"/>
    </row>
    <row r="499" customFormat="false" ht="14.4" hidden="false" customHeight="false" outlineLevel="0" collapsed="false">
      <c r="B499" s="76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F499" s="42"/>
      <c r="AG499" s="42"/>
      <c r="AH499" s="42"/>
      <c r="AI499" s="9"/>
      <c r="AJ499" s="9"/>
    </row>
    <row r="500" customFormat="false" ht="14.4" hidden="false" customHeight="false" outlineLevel="0" collapsed="false">
      <c r="B500" s="76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F500" s="42"/>
      <c r="AG500" s="42"/>
      <c r="AH500" s="42"/>
      <c r="AI500" s="9"/>
      <c r="AJ500" s="9"/>
    </row>
    <row r="501" customFormat="false" ht="14.4" hidden="false" customHeight="false" outlineLevel="0" collapsed="false">
      <c r="B501" s="76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F501" s="42"/>
      <c r="AG501" s="42"/>
      <c r="AH501" s="42"/>
      <c r="AI501" s="9"/>
      <c r="AJ501" s="9"/>
    </row>
    <row r="502" customFormat="false" ht="14.4" hidden="false" customHeight="false" outlineLevel="0" collapsed="false">
      <c r="B502" s="76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F502" s="42"/>
      <c r="AG502" s="42"/>
      <c r="AH502" s="42"/>
      <c r="AI502" s="9"/>
      <c r="AJ502" s="9"/>
    </row>
    <row r="503" customFormat="false" ht="14.4" hidden="false" customHeight="false" outlineLevel="0" collapsed="false">
      <c r="B503" s="76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9"/>
      <c r="AJ503" s="9"/>
    </row>
    <row r="504" customFormat="false" ht="14.4" hidden="false" customHeight="false" outlineLevel="0" collapsed="false">
      <c r="B504" s="76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F504" s="42"/>
      <c r="AG504" s="42"/>
      <c r="AH504" s="42"/>
      <c r="AI504" s="9"/>
      <c r="AJ504" s="9"/>
    </row>
    <row r="505" customFormat="false" ht="14.4" hidden="false" customHeight="false" outlineLevel="0" collapsed="false">
      <c r="B505" s="76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F505" s="42"/>
      <c r="AG505" s="42"/>
      <c r="AH505" s="42"/>
      <c r="AI505" s="9"/>
      <c r="AJ505" s="9"/>
    </row>
    <row r="506" customFormat="false" ht="14.4" hidden="false" customHeight="false" outlineLevel="0" collapsed="false">
      <c r="B506" s="76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F506" s="42"/>
      <c r="AG506" s="42"/>
      <c r="AH506" s="42"/>
      <c r="AI506" s="9"/>
      <c r="AJ506" s="9"/>
    </row>
    <row r="507" customFormat="false" ht="14.4" hidden="false" customHeight="false" outlineLevel="0" collapsed="false">
      <c r="B507" s="76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F507" s="42"/>
      <c r="AG507" s="42"/>
      <c r="AH507" s="42"/>
      <c r="AI507" s="9"/>
      <c r="AJ507" s="9"/>
    </row>
    <row r="508" customFormat="false" ht="14.4" hidden="false" customHeight="false" outlineLevel="0" collapsed="false">
      <c r="B508" s="76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F508" s="42"/>
      <c r="AG508" s="42"/>
      <c r="AH508" s="42"/>
      <c r="AI508" s="9"/>
      <c r="AJ508" s="9"/>
    </row>
    <row r="509" customFormat="false" ht="14.4" hidden="false" customHeight="false" outlineLevel="0" collapsed="false">
      <c r="B509" s="76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F509" s="42"/>
      <c r="AG509" s="42"/>
      <c r="AH509" s="42"/>
      <c r="AI509" s="9"/>
      <c r="AJ509" s="9"/>
    </row>
    <row r="510" customFormat="false" ht="14.4" hidden="false" customHeight="false" outlineLevel="0" collapsed="false">
      <c r="B510" s="76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F510" s="42"/>
      <c r="AG510" s="42"/>
      <c r="AH510" s="42"/>
      <c r="AI510" s="9"/>
      <c r="AJ510" s="9"/>
    </row>
    <row r="511" customFormat="false" ht="14.4" hidden="false" customHeight="false" outlineLevel="0" collapsed="false">
      <c r="B511" s="76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F511" s="42"/>
      <c r="AG511" s="42"/>
      <c r="AH511" s="42"/>
      <c r="AI511" s="9"/>
      <c r="AJ511" s="9"/>
    </row>
    <row r="512" customFormat="false" ht="14.4" hidden="false" customHeight="false" outlineLevel="0" collapsed="false">
      <c r="B512" s="76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F512" s="42"/>
      <c r="AG512" s="42"/>
      <c r="AH512" s="42"/>
      <c r="AI512" s="9"/>
      <c r="AJ512" s="9"/>
    </row>
    <row r="513" customFormat="false" ht="14.4" hidden="false" customHeight="false" outlineLevel="0" collapsed="false">
      <c r="B513" s="76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F513" s="42"/>
      <c r="AG513" s="42"/>
      <c r="AH513" s="42"/>
      <c r="AI513" s="9"/>
      <c r="AJ513" s="9"/>
    </row>
    <row r="514" customFormat="false" ht="14.4" hidden="false" customHeight="false" outlineLevel="0" collapsed="false">
      <c r="B514" s="76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F514" s="42"/>
      <c r="AG514" s="42"/>
      <c r="AH514" s="42"/>
      <c r="AI514" s="9"/>
      <c r="AJ514" s="9"/>
    </row>
    <row r="515" customFormat="false" ht="14.4" hidden="false" customHeight="false" outlineLevel="0" collapsed="false">
      <c r="B515" s="76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F515" s="42"/>
      <c r="AG515" s="42"/>
      <c r="AH515" s="42"/>
      <c r="AI515" s="9"/>
      <c r="AJ515" s="9"/>
    </row>
    <row r="516" customFormat="false" ht="14.4" hidden="false" customHeight="false" outlineLevel="0" collapsed="false">
      <c r="B516" s="76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F516" s="42"/>
      <c r="AG516" s="42"/>
      <c r="AH516" s="42"/>
      <c r="AI516" s="9"/>
      <c r="AJ516" s="9"/>
    </row>
    <row r="517" customFormat="false" ht="14.4" hidden="false" customHeight="false" outlineLevel="0" collapsed="false">
      <c r="B517" s="76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F517" s="42"/>
      <c r="AG517" s="42"/>
      <c r="AH517" s="42"/>
      <c r="AI517" s="9"/>
      <c r="AJ517" s="9"/>
    </row>
    <row r="518" customFormat="false" ht="14.4" hidden="false" customHeight="false" outlineLevel="0" collapsed="false">
      <c r="B518" s="76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F518" s="42"/>
      <c r="AG518" s="42"/>
      <c r="AH518" s="42"/>
      <c r="AI518" s="9"/>
      <c r="AJ518" s="9"/>
    </row>
    <row r="519" customFormat="false" ht="14.4" hidden="false" customHeight="false" outlineLevel="0" collapsed="false">
      <c r="B519" s="76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F519" s="42"/>
      <c r="AG519" s="42"/>
      <c r="AH519" s="42"/>
      <c r="AI519" s="9"/>
      <c r="AJ519" s="9"/>
    </row>
    <row r="520" customFormat="false" ht="14.4" hidden="false" customHeight="false" outlineLevel="0" collapsed="false">
      <c r="B520" s="76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F520" s="42"/>
      <c r="AG520" s="42"/>
      <c r="AH520" s="42"/>
      <c r="AI520" s="9"/>
      <c r="AJ520" s="9"/>
    </row>
    <row r="521" customFormat="false" ht="14.4" hidden="false" customHeight="false" outlineLevel="0" collapsed="false">
      <c r="B521" s="76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  <c r="AA521" s="42"/>
      <c r="AB521" s="42"/>
      <c r="AC521" s="42"/>
      <c r="AD521" s="42"/>
      <c r="AE521" s="42"/>
      <c r="AF521" s="42"/>
      <c r="AG521" s="42"/>
      <c r="AH521" s="42"/>
      <c r="AI521" s="9"/>
      <c r="AJ521" s="9"/>
    </row>
    <row r="522" customFormat="false" ht="14.4" hidden="false" customHeight="false" outlineLevel="0" collapsed="false">
      <c r="B522" s="76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F522" s="42"/>
      <c r="AG522" s="42"/>
      <c r="AH522" s="42"/>
      <c r="AI522" s="9"/>
      <c r="AJ522" s="9"/>
    </row>
    <row r="523" customFormat="false" ht="14.4" hidden="false" customHeight="false" outlineLevel="0" collapsed="false">
      <c r="B523" s="76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  <c r="AA523" s="42"/>
      <c r="AB523" s="42"/>
      <c r="AC523" s="42"/>
      <c r="AD523" s="42"/>
      <c r="AE523" s="42"/>
      <c r="AF523" s="42"/>
      <c r="AG523" s="42"/>
      <c r="AH523" s="42"/>
      <c r="AI523" s="9"/>
      <c r="AJ523" s="9"/>
    </row>
    <row r="524" customFormat="false" ht="14.4" hidden="false" customHeight="false" outlineLevel="0" collapsed="false">
      <c r="B524" s="76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F524" s="42"/>
      <c r="AG524" s="42"/>
      <c r="AH524" s="42"/>
      <c r="AI524" s="9"/>
      <c r="AJ524" s="9"/>
    </row>
    <row r="525" customFormat="false" ht="14.4" hidden="false" customHeight="false" outlineLevel="0" collapsed="false">
      <c r="B525" s="76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F525" s="42"/>
      <c r="AG525" s="42"/>
      <c r="AH525" s="42"/>
      <c r="AI525" s="9"/>
      <c r="AJ525" s="9"/>
    </row>
    <row r="526" customFormat="false" ht="14.4" hidden="false" customHeight="false" outlineLevel="0" collapsed="false">
      <c r="B526" s="76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F526" s="42"/>
      <c r="AG526" s="42"/>
      <c r="AH526" s="42"/>
      <c r="AI526" s="9"/>
      <c r="AJ526" s="9"/>
    </row>
    <row r="527" customFormat="false" ht="14.4" hidden="false" customHeight="false" outlineLevel="0" collapsed="false">
      <c r="B527" s="76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F527" s="42"/>
      <c r="AG527" s="42"/>
      <c r="AH527" s="42"/>
      <c r="AI527" s="9"/>
      <c r="AJ527" s="9"/>
    </row>
    <row r="528" customFormat="false" ht="14.4" hidden="false" customHeight="false" outlineLevel="0" collapsed="false">
      <c r="B528" s="76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F528" s="42"/>
      <c r="AG528" s="42"/>
      <c r="AH528" s="42"/>
      <c r="AI528" s="9"/>
      <c r="AJ528" s="9"/>
    </row>
    <row r="529" customFormat="false" ht="14.4" hidden="false" customHeight="false" outlineLevel="0" collapsed="false">
      <c r="B529" s="76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F529" s="42"/>
      <c r="AG529" s="42"/>
      <c r="AH529" s="42"/>
      <c r="AI529" s="9"/>
      <c r="AJ529" s="9"/>
    </row>
    <row r="530" customFormat="false" ht="14.4" hidden="false" customHeight="false" outlineLevel="0" collapsed="false">
      <c r="B530" s="76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F530" s="42"/>
      <c r="AG530" s="42"/>
      <c r="AH530" s="42"/>
      <c r="AI530" s="9"/>
      <c r="AJ530" s="9"/>
    </row>
    <row r="531" customFormat="false" ht="14.4" hidden="false" customHeight="false" outlineLevel="0" collapsed="false">
      <c r="B531" s="76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F531" s="42"/>
      <c r="AG531" s="42"/>
      <c r="AH531" s="42"/>
      <c r="AI531" s="9"/>
      <c r="AJ531" s="9"/>
    </row>
    <row r="532" customFormat="false" ht="14.4" hidden="false" customHeight="false" outlineLevel="0" collapsed="false">
      <c r="B532" s="76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F532" s="42"/>
      <c r="AG532" s="42"/>
      <c r="AH532" s="42"/>
      <c r="AI532" s="9"/>
      <c r="AJ532" s="9"/>
    </row>
    <row r="533" customFormat="false" ht="14.4" hidden="false" customHeight="false" outlineLevel="0" collapsed="false">
      <c r="B533" s="76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F533" s="42"/>
      <c r="AG533" s="42"/>
      <c r="AH533" s="42"/>
      <c r="AI533" s="9"/>
      <c r="AJ533" s="9"/>
    </row>
    <row r="534" customFormat="false" ht="14.4" hidden="false" customHeight="false" outlineLevel="0" collapsed="false">
      <c r="B534" s="76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F534" s="42"/>
      <c r="AG534" s="42"/>
      <c r="AH534" s="42"/>
      <c r="AI534" s="9"/>
      <c r="AJ534" s="9"/>
    </row>
    <row r="535" customFormat="false" ht="14.4" hidden="false" customHeight="false" outlineLevel="0" collapsed="false">
      <c r="B535" s="76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F535" s="42"/>
      <c r="AG535" s="42"/>
      <c r="AH535" s="42"/>
      <c r="AI535" s="9"/>
      <c r="AJ535" s="9"/>
    </row>
    <row r="536" customFormat="false" ht="14.4" hidden="false" customHeight="false" outlineLevel="0" collapsed="false">
      <c r="B536" s="76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F536" s="42"/>
      <c r="AG536" s="42"/>
      <c r="AH536" s="42"/>
      <c r="AI536" s="9"/>
      <c r="AJ536" s="9"/>
    </row>
    <row r="537" customFormat="false" ht="14.4" hidden="false" customHeight="false" outlineLevel="0" collapsed="false">
      <c r="B537" s="76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F537" s="42"/>
      <c r="AG537" s="42"/>
      <c r="AH537" s="42"/>
      <c r="AI537" s="9"/>
      <c r="AJ537" s="9"/>
    </row>
    <row r="538" customFormat="false" ht="14.4" hidden="false" customHeight="false" outlineLevel="0" collapsed="false">
      <c r="B538" s="76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F538" s="42"/>
      <c r="AG538" s="42"/>
      <c r="AH538" s="42"/>
      <c r="AI538" s="9"/>
      <c r="AJ538" s="9"/>
    </row>
    <row r="539" customFormat="false" ht="14.4" hidden="false" customHeight="false" outlineLevel="0" collapsed="false">
      <c r="B539" s="76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F539" s="42"/>
      <c r="AG539" s="42"/>
      <c r="AH539" s="42"/>
      <c r="AI539" s="9"/>
      <c r="AJ539" s="9"/>
    </row>
    <row r="540" customFormat="false" ht="14.4" hidden="false" customHeight="false" outlineLevel="0" collapsed="false">
      <c r="B540" s="76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F540" s="42"/>
      <c r="AG540" s="42"/>
      <c r="AH540" s="42"/>
      <c r="AI540" s="9"/>
      <c r="AJ540" s="9"/>
    </row>
    <row r="541" customFormat="false" ht="14.4" hidden="false" customHeight="false" outlineLevel="0" collapsed="false">
      <c r="B541" s="76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F541" s="42"/>
      <c r="AG541" s="42"/>
      <c r="AH541" s="42"/>
      <c r="AI541" s="9"/>
      <c r="AJ541" s="9"/>
    </row>
    <row r="542" customFormat="false" ht="14.4" hidden="false" customHeight="false" outlineLevel="0" collapsed="false">
      <c r="B542" s="76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F542" s="42"/>
      <c r="AG542" s="42"/>
      <c r="AH542" s="42"/>
      <c r="AI542" s="9"/>
      <c r="AJ542" s="9"/>
    </row>
    <row r="543" customFormat="false" ht="14.4" hidden="false" customHeight="false" outlineLevel="0" collapsed="false">
      <c r="B543" s="76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F543" s="42"/>
      <c r="AG543" s="42"/>
      <c r="AH543" s="42"/>
      <c r="AI543" s="9"/>
      <c r="AJ543" s="9"/>
    </row>
    <row r="544" customFormat="false" ht="14.4" hidden="false" customHeight="false" outlineLevel="0" collapsed="false">
      <c r="B544" s="76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F544" s="42"/>
      <c r="AG544" s="42"/>
      <c r="AH544" s="42"/>
      <c r="AI544" s="9"/>
      <c r="AJ544" s="9"/>
    </row>
    <row r="545" customFormat="false" ht="14.4" hidden="false" customHeight="false" outlineLevel="0" collapsed="false">
      <c r="B545" s="76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F545" s="42"/>
      <c r="AG545" s="42"/>
      <c r="AH545" s="42"/>
      <c r="AI545" s="9"/>
      <c r="AJ545" s="9"/>
    </row>
    <row r="546" customFormat="false" ht="14.4" hidden="false" customHeight="false" outlineLevel="0" collapsed="false">
      <c r="B546" s="76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F546" s="42"/>
      <c r="AG546" s="42"/>
      <c r="AH546" s="42"/>
      <c r="AI546" s="9"/>
      <c r="AJ546" s="9"/>
    </row>
    <row r="547" customFormat="false" ht="14.4" hidden="false" customHeight="false" outlineLevel="0" collapsed="false">
      <c r="B547" s="76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F547" s="42"/>
      <c r="AG547" s="42"/>
      <c r="AH547" s="42"/>
      <c r="AI547" s="9"/>
      <c r="AJ547" s="9"/>
    </row>
    <row r="548" customFormat="false" ht="14.4" hidden="false" customHeight="false" outlineLevel="0" collapsed="false">
      <c r="B548" s="76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F548" s="42"/>
      <c r="AG548" s="42"/>
      <c r="AH548" s="42"/>
      <c r="AI548" s="9"/>
      <c r="AJ548" s="9"/>
    </row>
    <row r="549" customFormat="false" ht="14.4" hidden="false" customHeight="false" outlineLevel="0" collapsed="false">
      <c r="B549" s="76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F549" s="42"/>
      <c r="AG549" s="42"/>
      <c r="AH549" s="42"/>
      <c r="AI549" s="9"/>
      <c r="AJ549" s="9"/>
    </row>
    <row r="550" customFormat="false" ht="14.4" hidden="false" customHeight="false" outlineLevel="0" collapsed="false">
      <c r="B550" s="76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F550" s="42"/>
      <c r="AG550" s="42"/>
      <c r="AH550" s="42"/>
      <c r="AI550" s="9"/>
      <c r="AJ550" s="9"/>
    </row>
    <row r="551" customFormat="false" ht="14.4" hidden="false" customHeight="false" outlineLevel="0" collapsed="false">
      <c r="B551" s="76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F551" s="42"/>
      <c r="AG551" s="42"/>
      <c r="AH551" s="42"/>
      <c r="AI551" s="9"/>
      <c r="AJ551" s="9"/>
    </row>
    <row r="552" customFormat="false" ht="14.4" hidden="false" customHeight="false" outlineLevel="0" collapsed="false">
      <c r="B552" s="76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F552" s="42"/>
      <c r="AG552" s="42"/>
      <c r="AH552" s="42"/>
      <c r="AI552" s="9"/>
      <c r="AJ552" s="9"/>
    </row>
    <row r="553" customFormat="false" ht="14.4" hidden="false" customHeight="false" outlineLevel="0" collapsed="false">
      <c r="B553" s="76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F553" s="42"/>
      <c r="AG553" s="42"/>
      <c r="AH553" s="42"/>
      <c r="AI553" s="9"/>
      <c r="AJ553" s="9"/>
    </row>
    <row r="554" customFormat="false" ht="14.4" hidden="false" customHeight="false" outlineLevel="0" collapsed="false">
      <c r="B554" s="76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42"/>
      <c r="AH554" s="42"/>
      <c r="AI554" s="9"/>
      <c r="AJ554" s="9"/>
    </row>
    <row r="555" customFormat="false" ht="14.4" hidden="false" customHeight="false" outlineLevel="0" collapsed="false">
      <c r="B555" s="76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G555" s="42"/>
      <c r="AH555" s="42"/>
      <c r="AI555" s="9"/>
      <c r="AJ555" s="9"/>
    </row>
    <row r="556" customFormat="false" ht="14.4" hidden="false" customHeight="false" outlineLevel="0" collapsed="false">
      <c r="B556" s="76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F556" s="42"/>
      <c r="AG556" s="42"/>
      <c r="AH556" s="42"/>
      <c r="AI556" s="9"/>
      <c r="AJ556" s="9"/>
    </row>
    <row r="557" customFormat="false" ht="14.4" hidden="false" customHeight="false" outlineLevel="0" collapsed="false">
      <c r="B557" s="76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F557" s="42"/>
      <c r="AG557" s="42"/>
      <c r="AH557" s="42"/>
      <c r="AI557" s="9"/>
      <c r="AJ557" s="9"/>
    </row>
    <row r="558" customFormat="false" ht="14.4" hidden="false" customHeight="false" outlineLevel="0" collapsed="false">
      <c r="B558" s="76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F558" s="42"/>
      <c r="AG558" s="42"/>
      <c r="AH558" s="42"/>
      <c r="AI558" s="9"/>
      <c r="AJ558" s="9"/>
    </row>
    <row r="559" customFormat="false" ht="14.4" hidden="false" customHeight="false" outlineLevel="0" collapsed="false">
      <c r="B559" s="76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F559" s="42"/>
      <c r="AG559" s="42"/>
      <c r="AH559" s="42"/>
      <c r="AI559" s="9"/>
      <c r="AJ559" s="9"/>
    </row>
    <row r="560" customFormat="false" ht="14.4" hidden="false" customHeight="false" outlineLevel="0" collapsed="false">
      <c r="B560" s="76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F560" s="42"/>
      <c r="AG560" s="42"/>
      <c r="AH560" s="42"/>
      <c r="AI560" s="9"/>
      <c r="AJ560" s="9"/>
    </row>
    <row r="561" customFormat="false" ht="14.4" hidden="false" customHeight="false" outlineLevel="0" collapsed="false">
      <c r="B561" s="76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F561" s="42"/>
      <c r="AG561" s="42"/>
      <c r="AH561" s="42"/>
      <c r="AI561" s="9"/>
      <c r="AJ561" s="9"/>
    </row>
    <row r="562" customFormat="false" ht="14.4" hidden="false" customHeight="false" outlineLevel="0" collapsed="false">
      <c r="B562" s="76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  <c r="AA562" s="42"/>
      <c r="AB562" s="42"/>
      <c r="AC562" s="42"/>
      <c r="AD562" s="42"/>
      <c r="AE562" s="42"/>
      <c r="AF562" s="42"/>
      <c r="AG562" s="42"/>
      <c r="AH562" s="42"/>
      <c r="AI562" s="9"/>
      <c r="AJ562" s="9"/>
    </row>
    <row r="563" customFormat="false" ht="14.4" hidden="false" customHeight="false" outlineLevel="0" collapsed="false">
      <c r="B563" s="76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F563" s="42"/>
      <c r="AG563" s="42"/>
      <c r="AH563" s="42"/>
      <c r="AI563" s="9"/>
      <c r="AJ563" s="9"/>
    </row>
    <row r="564" customFormat="false" ht="14.4" hidden="false" customHeight="false" outlineLevel="0" collapsed="false">
      <c r="B564" s="76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F564" s="42"/>
      <c r="AG564" s="42"/>
      <c r="AH564" s="42"/>
      <c r="AI564" s="9"/>
      <c r="AJ564" s="9"/>
    </row>
    <row r="565" customFormat="false" ht="14.4" hidden="false" customHeight="false" outlineLevel="0" collapsed="false">
      <c r="B565" s="76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F565" s="42"/>
      <c r="AG565" s="42"/>
      <c r="AH565" s="42"/>
      <c r="AI565" s="9"/>
      <c r="AJ565" s="9"/>
    </row>
    <row r="566" customFormat="false" ht="14.4" hidden="false" customHeight="false" outlineLevel="0" collapsed="false">
      <c r="B566" s="76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F566" s="42"/>
      <c r="AG566" s="42"/>
      <c r="AH566" s="42"/>
      <c r="AI566" s="9"/>
      <c r="AJ566" s="9"/>
    </row>
    <row r="567" customFormat="false" ht="14.4" hidden="false" customHeight="false" outlineLevel="0" collapsed="false">
      <c r="B567" s="76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F567" s="42"/>
      <c r="AG567" s="42"/>
      <c r="AH567" s="42"/>
      <c r="AI567" s="9"/>
      <c r="AJ567" s="9"/>
    </row>
    <row r="568" customFormat="false" ht="14.4" hidden="false" customHeight="false" outlineLevel="0" collapsed="false">
      <c r="B568" s="76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  <c r="AA568" s="42"/>
      <c r="AB568" s="42"/>
      <c r="AC568" s="42"/>
      <c r="AD568" s="42"/>
      <c r="AE568" s="42"/>
      <c r="AF568" s="42"/>
      <c r="AG568" s="42"/>
      <c r="AH568" s="42"/>
      <c r="AI568" s="9"/>
      <c r="AJ568" s="9"/>
    </row>
    <row r="569" customFormat="false" ht="14.4" hidden="false" customHeight="false" outlineLevel="0" collapsed="false">
      <c r="B569" s="76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F569" s="42"/>
      <c r="AG569" s="42"/>
      <c r="AH569" s="42"/>
      <c r="AI569" s="9"/>
      <c r="AJ569" s="9"/>
    </row>
    <row r="570" customFormat="false" ht="14.4" hidden="false" customHeight="false" outlineLevel="0" collapsed="false">
      <c r="B570" s="76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F570" s="42"/>
      <c r="AG570" s="42"/>
      <c r="AH570" s="42"/>
      <c r="AI570" s="9"/>
      <c r="AJ570" s="9"/>
    </row>
    <row r="571" customFormat="false" ht="14.4" hidden="false" customHeight="false" outlineLevel="0" collapsed="false">
      <c r="B571" s="76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F571" s="42"/>
      <c r="AG571" s="42"/>
      <c r="AH571" s="42"/>
      <c r="AI571" s="9"/>
      <c r="AJ571" s="9"/>
    </row>
    <row r="572" customFormat="false" ht="14.4" hidden="false" customHeight="false" outlineLevel="0" collapsed="false">
      <c r="B572" s="76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F572" s="42"/>
      <c r="AG572" s="42"/>
      <c r="AH572" s="42"/>
      <c r="AI572" s="9"/>
      <c r="AJ572" s="9"/>
    </row>
    <row r="573" customFormat="false" ht="14.4" hidden="false" customHeight="false" outlineLevel="0" collapsed="false">
      <c r="B573" s="76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  <c r="AA573" s="42"/>
      <c r="AB573" s="42"/>
      <c r="AC573" s="42"/>
      <c r="AD573" s="42"/>
      <c r="AE573" s="42"/>
      <c r="AF573" s="42"/>
      <c r="AG573" s="42"/>
      <c r="AH573" s="42"/>
      <c r="AI573" s="9"/>
      <c r="AJ573" s="9"/>
    </row>
    <row r="574" customFormat="false" ht="14.4" hidden="false" customHeight="false" outlineLevel="0" collapsed="false">
      <c r="B574" s="76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  <c r="AA574" s="42"/>
      <c r="AB574" s="42"/>
      <c r="AC574" s="42"/>
      <c r="AD574" s="42"/>
      <c r="AE574" s="42"/>
      <c r="AF574" s="42"/>
      <c r="AG574" s="42"/>
      <c r="AH574" s="42"/>
      <c r="AI574" s="9"/>
      <c r="AJ574" s="9"/>
    </row>
    <row r="575" customFormat="false" ht="14.4" hidden="false" customHeight="false" outlineLevel="0" collapsed="false">
      <c r="B575" s="76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F575" s="42"/>
      <c r="AG575" s="42"/>
      <c r="AH575" s="42"/>
      <c r="AI575" s="9"/>
      <c r="AJ575" s="9"/>
    </row>
    <row r="576" customFormat="false" ht="14.4" hidden="false" customHeight="false" outlineLevel="0" collapsed="false">
      <c r="B576" s="76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F576" s="42"/>
      <c r="AG576" s="42"/>
      <c r="AH576" s="42"/>
      <c r="AI576" s="9"/>
      <c r="AJ576" s="9"/>
    </row>
    <row r="577" customFormat="false" ht="14.4" hidden="false" customHeight="false" outlineLevel="0" collapsed="false">
      <c r="B577" s="76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F577" s="42"/>
      <c r="AG577" s="42"/>
      <c r="AH577" s="42"/>
      <c r="AI577" s="9"/>
      <c r="AJ577" s="9"/>
    </row>
    <row r="578" customFormat="false" ht="14.4" hidden="false" customHeight="false" outlineLevel="0" collapsed="false">
      <c r="B578" s="76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  <c r="AA578" s="42"/>
      <c r="AB578" s="42"/>
      <c r="AC578" s="42"/>
      <c r="AD578" s="42"/>
      <c r="AE578" s="42"/>
      <c r="AF578" s="42"/>
      <c r="AG578" s="42"/>
      <c r="AH578" s="42"/>
      <c r="AI578" s="9"/>
      <c r="AJ578" s="9"/>
    </row>
    <row r="579" customFormat="false" ht="14.4" hidden="false" customHeight="false" outlineLevel="0" collapsed="false">
      <c r="B579" s="76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F579" s="42"/>
      <c r="AG579" s="42"/>
      <c r="AH579" s="42"/>
      <c r="AI579" s="9"/>
      <c r="AJ579" s="9"/>
    </row>
    <row r="580" customFormat="false" ht="14.4" hidden="false" customHeight="false" outlineLevel="0" collapsed="false">
      <c r="B580" s="76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F580" s="42"/>
      <c r="AG580" s="42"/>
      <c r="AH580" s="42"/>
      <c r="AI580" s="9"/>
      <c r="AJ580" s="9"/>
    </row>
    <row r="581" customFormat="false" ht="14.4" hidden="false" customHeight="false" outlineLevel="0" collapsed="false">
      <c r="B581" s="76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  <c r="AA581" s="42"/>
      <c r="AB581" s="42"/>
      <c r="AC581" s="42"/>
      <c r="AD581" s="42"/>
      <c r="AE581" s="42"/>
      <c r="AF581" s="42"/>
      <c r="AG581" s="42"/>
      <c r="AH581" s="42"/>
      <c r="AI581" s="9"/>
      <c r="AJ581" s="9"/>
    </row>
    <row r="582" customFormat="false" ht="14.4" hidden="false" customHeight="false" outlineLevel="0" collapsed="false">
      <c r="B582" s="76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  <c r="AA582" s="42"/>
      <c r="AB582" s="42"/>
      <c r="AC582" s="42"/>
      <c r="AD582" s="42"/>
      <c r="AE582" s="42"/>
      <c r="AF582" s="42"/>
      <c r="AG582" s="42"/>
      <c r="AH582" s="42"/>
      <c r="AI582" s="9"/>
      <c r="AJ582" s="9"/>
    </row>
    <row r="583" customFormat="false" ht="14.4" hidden="false" customHeight="false" outlineLevel="0" collapsed="false">
      <c r="B583" s="76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F583" s="42"/>
      <c r="AG583" s="42"/>
      <c r="AH583" s="42"/>
      <c r="AI583" s="9"/>
      <c r="AJ583" s="9"/>
    </row>
    <row r="584" customFormat="false" ht="14.4" hidden="false" customHeight="false" outlineLevel="0" collapsed="false">
      <c r="B584" s="76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  <c r="AA584" s="42"/>
      <c r="AB584" s="42"/>
      <c r="AC584" s="42"/>
      <c r="AD584" s="42"/>
      <c r="AE584" s="42"/>
      <c r="AF584" s="42"/>
      <c r="AG584" s="42"/>
      <c r="AH584" s="42"/>
      <c r="AI584" s="9"/>
      <c r="AJ584" s="9"/>
    </row>
    <row r="585" customFormat="false" ht="14.4" hidden="false" customHeight="false" outlineLevel="0" collapsed="false">
      <c r="B585" s="76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F585" s="42"/>
      <c r="AG585" s="42"/>
      <c r="AH585" s="42"/>
      <c r="AI585" s="9"/>
      <c r="AJ585" s="9"/>
    </row>
    <row r="586" customFormat="false" ht="14.4" hidden="false" customHeight="false" outlineLevel="0" collapsed="false">
      <c r="B586" s="76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F586" s="42"/>
      <c r="AG586" s="42"/>
      <c r="AH586" s="42"/>
      <c r="AI586" s="9"/>
      <c r="AJ586" s="9"/>
    </row>
    <row r="587" customFormat="false" ht="14.4" hidden="false" customHeight="false" outlineLevel="0" collapsed="false">
      <c r="B587" s="76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  <c r="AA587" s="42"/>
      <c r="AB587" s="42"/>
      <c r="AC587" s="42"/>
      <c r="AD587" s="42"/>
      <c r="AE587" s="42"/>
      <c r="AF587" s="42"/>
      <c r="AG587" s="42"/>
      <c r="AH587" s="42"/>
      <c r="AI587" s="9"/>
      <c r="AJ587" s="9"/>
    </row>
    <row r="588" customFormat="false" ht="14.4" hidden="false" customHeight="false" outlineLevel="0" collapsed="false">
      <c r="B588" s="76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F588" s="42"/>
      <c r="AG588" s="42"/>
      <c r="AH588" s="42"/>
      <c r="AI588" s="9"/>
      <c r="AJ588" s="9"/>
    </row>
    <row r="589" customFormat="false" ht="14.4" hidden="false" customHeight="false" outlineLevel="0" collapsed="false">
      <c r="B589" s="76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F589" s="42"/>
      <c r="AG589" s="42"/>
      <c r="AH589" s="42"/>
      <c r="AI589" s="9"/>
      <c r="AJ589" s="9"/>
    </row>
    <row r="590" customFormat="false" ht="14.4" hidden="false" customHeight="false" outlineLevel="0" collapsed="false">
      <c r="B590" s="76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F590" s="42"/>
      <c r="AG590" s="42"/>
      <c r="AH590" s="42"/>
      <c r="AI590" s="9"/>
      <c r="AJ590" s="9"/>
    </row>
    <row r="591" customFormat="false" ht="14.4" hidden="false" customHeight="false" outlineLevel="0" collapsed="false">
      <c r="B591" s="76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F591" s="42"/>
      <c r="AG591" s="42"/>
      <c r="AH591" s="42"/>
      <c r="AI591" s="9"/>
      <c r="AJ591" s="9"/>
    </row>
    <row r="592" customFormat="false" ht="14.4" hidden="false" customHeight="false" outlineLevel="0" collapsed="false">
      <c r="B592" s="76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  <c r="AA592" s="42"/>
      <c r="AB592" s="42"/>
      <c r="AC592" s="42"/>
      <c r="AD592" s="42"/>
      <c r="AE592" s="42"/>
      <c r="AF592" s="42"/>
      <c r="AG592" s="42"/>
      <c r="AH592" s="42"/>
      <c r="AI592" s="9"/>
      <c r="AJ592" s="9"/>
    </row>
    <row r="593" customFormat="false" ht="14.4" hidden="false" customHeight="false" outlineLevel="0" collapsed="false">
      <c r="B593" s="76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  <c r="AA593" s="42"/>
      <c r="AB593" s="42"/>
      <c r="AC593" s="42"/>
      <c r="AD593" s="42"/>
      <c r="AE593" s="42"/>
      <c r="AF593" s="42"/>
      <c r="AG593" s="42"/>
      <c r="AH593" s="42"/>
      <c r="AI593" s="9"/>
      <c r="AJ593" s="9"/>
    </row>
    <row r="594" customFormat="false" ht="14.4" hidden="false" customHeight="false" outlineLevel="0" collapsed="false">
      <c r="B594" s="76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F594" s="42"/>
      <c r="AG594" s="42"/>
      <c r="AH594" s="42"/>
      <c r="AI594" s="9"/>
      <c r="AJ594" s="9"/>
    </row>
    <row r="595" customFormat="false" ht="14.4" hidden="false" customHeight="false" outlineLevel="0" collapsed="false">
      <c r="B595" s="76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F595" s="42"/>
      <c r="AG595" s="42"/>
      <c r="AH595" s="42"/>
      <c r="AI595" s="9"/>
      <c r="AJ595" s="9"/>
    </row>
    <row r="596" customFormat="false" ht="14.4" hidden="false" customHeight="false" outlineLevel="0" collapsed="false">
      <c r="B596" s="76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F596" s="42"/>
      <c r="AG596" s="42"/>
      <c r="AH596" s="42"/>
      <c r="AI596" s="9"/>
      <c r="AJ596" s="9"/>
    </row>
    <row r="597" customFormat="false" ht="14.4" hidden="false" customHeight="false" outlineLevel="0" collapsed="false">
      <c r="B597" s="76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F597" s="42"/>
      <c r="AG597" s="42"/>
      <c r="AH597" s="42"/>
      <c r="AI597" s="9"/>
      <c r="AJ597" s="9"/>
    </row>
    <row r="598" customFormat="false" ht="14.4" hidden="false" customHeight="false" outlineLevel="0" collapsed="false">
      <c r="B598" s="76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F598" s="42"/>
      <c r="AG598" s="42"/>
      <c r="AH598" s="42"/>
      <c r="AI598" s="9"/>
      <c r="AJ598" s="9"/>
    </row>
    <row r="599" customFormat="false" ht="14.4" hidden="false" customHeight="false" outlineLevel="0" collapsed="false">
      <c r="B599" s="76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  <c r="AA599" s="42"/>
      <c r="AB599" s="42"/>
      <c r="AC599" s="42"/>
      <c r="AD599" s="42"/>
      <c r="AE599" s="42"/>
      <c r="AF599" s="42"/>
      <c r="AG599" s="42"/>
      <c r="AH599" s="42"/>
      <c r="AI599" s="9"/>
      <c r="AJ599" s="9"/>
    </row>
    <row r="600" customFormat="false" ht="14.4" hidden="false" customHeight="false" outlineLevel="0" collapsed="false">
      <c r="B600" s="76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F600" s="42"/>
      <c r="AG600" s="42"/>
      <c r="AH600" s="42"/>
      <c r="AI600" s="9"/>
      <c r="AJ600" s="9"/>
    </row>
    <row r="601" customFormat="false" ht="14.4" hidden="false" customHeight="false" outlineLevel="0" collapsed="false">
      <c r="B601" s="76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  <c r="AA601" s="42"/>
      <c r="AB601" s="42"/>
      <c r="AC601" s="42"/>
      <c r="AD601" s="42"/>
      <c r="AE601" s="42"/>
      <c r="AF601" s="42"/>
      <c r="AG601" s="42"/>
      <c r="AH601" s="42"/>
      <c r="AI601" s="9"/>
      <c r="AJ601" s="9"/>
    </row>
    <row r="602" customFormat="false" ht="14.4" hidden="false" customHeight="false" outlineLevel="0" collapsed="false">
      <c r="B602" s="76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  <c r="AA602" s="42"/>
      <c r="AB602" s="42"/>
      <c r="AC602" s="42"/>
      <c r="AD602" s="42"/>
      <c r="AE602" s="42"/>
      <c r="AF602" s="42"/>
      <c r="AG602" s="42"/>
      <c r="AH602" s="42"/>
      <c r="AI602" s="9"/>
      <c r="AJ602" s="9"/>
    </row>
    <row r="603" customFormat="false" ht="14.4" hidden="false" customHeight="false" outlineLevel="0" collapsed="false">
      <c r="B603" s="76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  <c r="AA603" s="42"/>
      <c r="AB603" s="42"/>
      <c r="AC603" s="42"/>
      <c r="AD603" s="42"/>
      <c r="AE603" s="42"/>
      <c r="AF603" s="42"/>
      <c r="AG603" s="42"/>
      <c r="AH603" s="42"/>
      <c r="AI603" s="9"/>
      <c r="AJ603" s="9"/>
    </row>
    <row r="604" customFormat="false" ht="14.4" hidden="false" customHeight="false" outlineLevel="0" collapsed="false">
      <c r="B604" s="76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  <c r="AA604" s="42"/>
      <c r="AB604" s="42"/>
      <c r="AC604" s="42"/>
      <c r="AD604" s="42"/>
      <c r="AE604" s="42"/>
      <c r="AF604" s="42"/>
      <c r="AG604" s="42"/>
      <c r="AH604" s="42"/>
      <c r="AI604" s="9"/>
      <c r="AJ604" s="9"/>
    </row>
    <row r="605" customFormat="false" ht="14.4" hidden="false" customHeight="false" outlineLevel="0" collapsed="false">
      <c r="B605" s="76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F605" s="42"/>
      <c r="AG605" s="42"/>
      <c r="AH605" s="42"/>
      <c r="AI605" s="9"/>
      <c r="AJ605" s="9"/>
    </row>
    <row r="606" customFormat="false" ht="14.4" hidden="false" customHeight="false" outlineLevel="0" collapsed="false">
      <c r="B606" s="76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F606" s="42"/>
      <c r="AG606" s="42"/>
      <c r="AH606" s="42"/>
      <c r="AI606" s="9"/>
      <c r="AJ606" s="9"/>
    </row>
    <row r="607" customFormat="false" ht="14.4" hidden="false" customHeight="false" outlineLevel="0" collapsed="false">
      <c r="B607" s="76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  <c r="AA607" s="42"/>
      <c r="AB607" s="42"/>
      <c r="AC607" s="42"/>
      <c r="AD607" s="42"/>
      <c r="AE607" s="42"/>
      <c r="AF607" s="42"/>
      <c r="AG607" s="42"/>
      <c r="AH607" s="42"/>
      <c r="AI607" s="9"/>
      <c r="AJ607" s="9"/>
    </row>
    <row r="608" customFormat="false" ht="14.4" hidden="false" customHeight="false" outlineLevel="0" collapsed="false">
      <c r="B608" s="76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F608" s="42"/>
      <c r="AG608" s="42"/>
      <c r="AH608" s="42"/>
      <c r="AI608" s="9"/>
      <c r="AJ608" s="9"/>
    </row>
    <row r="609" customFormat="false" ht="14.4" hidden="false" customHeight="false" outlineLevel="0" collapsed="false">
      <c r="B609" s="76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F609" s="42"/>
      <c r="AG609" s="42"/>
      <c r="AH609" s="42"/>
      <c r="AI609" s="9"/>
      <c r="AJ609" s="9"/>
    </row>
    <row r="610" customFormat="false" ht="14.4" hidden="false" customHeight="false" outlineLevel="0" collapsed="false">
      <c r="B610" s="76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  <c r="AA610" s="42"/>
      <c r="AB610" s="42"/>
      <c r="AC610" s="42"/>
      <c r="AD610" s="42"/>
      <c r="AE610" s="42"/>
      <c r="AF610" s="42"/>
      <c r="AG610" s="42"/>
      <c r="AH610" s="42"/>
      <c r="AI610" s="9"/>
      <c r="AJ610" s="9"/>
    </row>
    <row r="611" customFormat="false" ht="14.4" hidden="false" customHeight="false" outlineLevel="0" collapsed="false">
      <c r="B611" s="76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  <c r="AA611" s="42"/>
      <c r="AB611" s="42"/>
      <c r="AC611" s="42"/>
      <c r="AD611" s="42"/>
      <c r="AE611" s="42"/>
      <c r="AF611" s="42"/>
      <c r="AG611" s="42"/>
      <c r="AH611" s="42"/>
      <c r="AI611" s="9"/>
      <c r="AJ611" s="9"/>
    </row>
    <row r="612" customFormat="false" ht="14.4" hidden="false" customHeight="false" outlineLevel="0" collapsed="false">
      <c r="B612" s="76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F612" s="42"/>
      <c r="AG612" s="42"/>
      <c r="AH612" s="42"/>
      <c r="AI612" s="9"/>
      <c r="AJ612" s="9"/>
    </row>
    <row r="613" customFormat="false" ht="14.4" hidden="false" customHeight="false" outlineLevel="0" collapsed="false">
      <c r="B613" s="76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F613" s="42"/>
      <c r="AG613" s="42"/>
      <c r="AH613" s="42"/>
      <c r="AI613" s="9"/>
      <c r="AJ613" s="9"/>
    </row>
    <row r="614" customFormat="false" ht="14.4" hidden="false" customHeight="false" outlineLevel="0" collapsed="false">
      <c r="B614" s="76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  <c r="AA614" s="42"/>
      <c r="AB614" s="42"/>
      <c r="AC614" s="42"/>
      <c r="AD614" s="42"/>
      <c r="AE614" s="42"/>
      <c r="AF614" s="42"/>
      <c r="AG614" s="42"/>
      <c r="AH614" s="42"/>
      <c r="AI614" s="9"/>
      <c r="AJ614" s="9"/>
    </row>
    <row r="615" customFormat="false" ht="14.4" hidden="false" customHeight="false" outlineLevel="0" collapsed="false">
      <c r="B615" s="76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F615" s="42"/>
      <c r="AG615" s="42"/>
      <c r="AH615" s="42"/>
      <c r="AI615" s="9"/>
      <c r="AJ615" s="9"/>
    </row>
    <row r="616" customFormat="false" ht="14.4" hidden="false" customHeight="false" outlineLevel="0" collapsed="false">
      <c r="B616" s="76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  <c r="AA616" s="42"/>
      <c r="AB616" s="42"/>
      <c r="AC616" s="42"/>
      <c r="AD616" s="42"/>
      <c r="AE616" s="42"/>
      <c r="AF616" s="42"/>
      <c r="AG616" s="42"/>
      <c r="AH616" s="42"/>
      <c r="AI616" s="9"/>
      <c r="AJ616" s="9"/>
    </row>
    <row r="617" customFormat="false" ht="14.4" hidden="false" customHeight="false" outlineLevel="0" collapsed="false">
      <c r="B617" s="76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  <c r="AA617" s="42"/>
      <c r="AB617" s="42"/>
      <c r="AC617" s="42"/>
      <c r="AD617" s="42"/>
      <c r="AE617" s="42"/>
      <c r="AF617" s="42"/>
      <c r="AG617" s="42"/>
      <c r="AH617" s="42"/>
      <c r="AI617" s="9"/>
      <c r="AJ617" s="9"/>
    </row>
    <row r="618" customFormat="false" ht="14.4" hidden="false" customHeight="false" outlineLevel="0" collapsed="false">
      <c r="B618" s="76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F618" s="42"/>
      <c r="AG618" s="42"/>
      <c r="AH618" s="42"/>
      <c r="AI618" s="9"/>
      <c r="AJ618" s="9"/>
    </row>
    <row r="619" customFormat="false" ht="14.4" hidden="false" customHeight="false" outlineLevel="0" collapsed="false">
      <c r="B619" s="76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F619" s="42"/>
      <c r="AG619" s="42"/>
      <c r="AH619" s="42"/>
      <c r="AI619" s="9"/>
      <c r="AJ619" s="9"/>
    </row>
    <row r="620" customFormat="false" ht="14.4" hidden="false" customHeight="false" outlineLevel="0" collapsed="false">
      <c r="B620" s="76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  <c r="AA620" s="42"/>
      <c r="AB620" s="42"/>
      <c r="AC620" s="42"/>
      <c r="AD620" s="42"/>
      <c r="AE620" s="42"/>
      <c r="AF620" s="42"/>
      <c r="AG620" s="42"/>
      <c r="AH620" s="42"/>
      <c r="AI620" s="9"/>
      <c r="AJ620" s="9"/>
    </row>
    <row r="621" customFormat="false" ht="14.4" hidden="false" customHeight="false" outlineLevel="0" collapsed="false">
      <c r="B621" s="76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  <c r="AA621" s="42"/>
      <c r="AB621" s="42"/>
      <c r="AC621" s="42"/>
      <c r="AD621" s="42"/>
      <c r="AE621" s="42"/>
      <c r="AF621" s="42"/>
      <c r="AG621" s="42"/>
      <c r="AH621" s="42"/>
      <c r="AI621" s="9"/>
      <c r="AJ621" s="9"/>
    </row>
    <row r="622" customFormat="false" ht="14.4" hidden="false" customHeight="false" outlineLevel="0" collapsed="false">
      <c r="B622" s="76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  <c r="AA622" s="42"/>
      <c r="AB622" s="42"/>
      <c r="AC622" s="42"/>
      <c r="AD622" s="42"/>
      <c r="AE622" s="42"/>
      <c r="AF622" s="42"/>
      <c r="AG622" s="42"/>
      <c r="AH622" s="42"/>
      <c r="AI622" s="9"/>
      <c r="AJ622" s="9"/>
    </row>
    <row r="623" customFormat="false" ht="14.4" hidden="false" customHeight="false" outlineLevel="0" collapsed="false">
      <c r="B623" s="76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  <c r="AA623" s="42"/>
      <c r="AB623" s="42"/>
      <c r="AC623" s="42"/>
      <c r="AD623" s="42"/>
      <c r="AE623" s="42"/>
      <c r="AF623" s="42"/>
      <c r="AG623" s="42"/>
      <c r="AH623" s="42"/>
      <c r="AI623" s="9"/>
      <c r="AJ623" s="9"/>
    </row>
    <row r="624" customFormat="false" ht="14.4" hidden="false" customHeight="false" outlineLevel="0" collapsed="false">
      <c r="B624" s="76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  <c r="AA624" s="42"/>
      <c r="AB624" s="42"/>
      <c r="AC624" s="42"/>
      <c r="AD624" s="42"/>
      <c r="AE624" s="42"/>
      <c r="AF624" s="42"/>
      <c r="AG624" s="42"/>
      <c r="AH624" s="42"/>
      <c r="AI624" s="9"/>
      <c r="AJ624" s="9"/>
    </row>
    <row r="625" customFormat="false" ht="14.4" hidden="false" customHeight="false" outlineLevel="0" collapsed="false">
      <c r="B625" s="76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F625" s="42"/>
      <c r="AG625" s="42"/>
      <c r="AH625" s="42"/>
      <c r="AI625" s="9"/>
      <c r="AJ625" s="9"/>
    </row>
    <row r="626" customFormat="false" ht="14.4" hidden="false" customHeight="false" outlineLevel="0" collapsed="false">
      <c r="B626" s="76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  <c r="AA626" s="42"/>
      <c r="AB626" s="42"/>
      <c r="AC626" s="42"/>
      <c r="AD626" s="42"/>
      <c r="AE626" s="42"/>
      <c r="AF626" s="42"/>
      <c r="AG626" s="42"/>
      <c r="AH626" s="42"/>
      <c r="AI626" s="9"/>
      <c r="AJ626" s="9"/>
    </row>
    <row r="627" customFormat="false" ht="14.4" hidden="false" customHeight="false" outlineLevel="0" collapsed="false">
      <c r="B627" s="76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  <c r="AA627" s="42"/>
      <c r="AB627" s="42"/>
      <c r="AC627" s="42"/>
      <c r="AD627" s="42"/>
      <c r="AE627" s="42"/>
      <c r="AF627" s="42"/>
      <c r="AG627" s="42"/>
      <c r="AH627" s="42"/>
      <c r="AI627" s="9"/>
      <c r="AJ627" s="9"/>
    </row>
    <row r="628" customFormat="false" ht="14.4" hidden="false" customHeight="false" outlineLevel="0" collapsed="false">
      <c r="B628" s="76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F628" s="42"/>
      <c r="AG628" s="42"/>
      <c r="AH628" s="42"/>
      <c r="AI628" s="9"/>
      <c r="AJ628" s="9"/>
    </row>
    <row r="629" customFormat="false" ht="14.4" hidden="false" customHeight="false" outlineLevel="0" collapsed="false">
      <c r="B629" s="76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F629" s="42"/>
      <c r="AG629" s="42"/>
      <c r="AH629" s="42"/>
      <c r="AI629" s="9"/>
      <c r="AJ629" s="9"/>
    </row>
    <row r="630" customFormat="false" ht="14.4" hidden="false" customHeight="false" outlineLevel="0" collapsed="false">
      <c r="B630" s="76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F630" s="42"/>
      <c r="AG630" s="42"/>
      <c r="AH630" s="42"/>
      <c r="AI630" s="9"/>
      <c r="AJ630" s="9"/>
    </row>
    <row r="631" customFormat="false" ht="14.4" hidden="false" customHeight="false" outlineLevel="0" collapsed="false">
      <c r="B631" s="76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F631" s="42"/>
      <c r="AG631" s="42"/>
      <c r="AH631" s="42"/>
      <c r="AI631" s="9"/>
      <c r="AJ631" s="9"/>
    </row>
    <row r="632" customFormat="false" ht="14.4" hidden="false" customHeight="false" outlineLevel="0" collapsed="false">
      <c r="B632" s="76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  <c r="AA632" s="42"/>
      <c r="AB632" s="42"/>
      <c r="AC632" s="42"/>
      <c r="AD632" s="42"/>
      <c r="AE632" s="42"/>
      <c r="AF632" s="42"/>
      <c r="AG632" s="42"/>
      <c r="AH632" s="42"/>
      <c r="AI632" s="9"/>
      <c r="AJ632" s="9"/>
    </row>
    <row r="633" customFormat="false" ht="14.4" hidden="false" customHeight="false" outlineLevel="0" collapsed="false">
      <c r="B633" s="76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F633" s="42"/>
      <c r="AG633" s="42"/>
      <c r="AH633" s="42"/>
      <c r="AI633" s="9"/>
      <c r="AJ633" s="9"/>
    </row>
    <row r="634" customFormat="false" ht="14.4" hidden="false" customHeight="false" outlineLevel="0" collapsed="false">
      <c r="B634" s="76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F634" s="42"/>
      <c r="AG634" s="42"/>
      <c r="AH634" s="42"/>
      <c r="AI634" s="9"/>
      <c r="AJ634" s="9"/>
    </row>
    <row r="635" customFormat="false" ht="14.4" hidden="false" customHeight="false" outlineLevel="0" collapsed="false">
      <c r="B635" s="76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F635" s="42"/>
      <c r="AG635" s="42"/>
      <c r="AH635" s="42"/>
      <c r="AI635" s="9"/>
      <c r="AJ635" s="9"/>
    </row>
    <row r="636" customFormat="false" ht="14.4" hidden="false" customHeight="false" outlineLevel="0" collapsed="false">
      <c r="B636" s="76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F636" s="42"/>
      <c r="AG636" s="42"/>
      <c r="AH636" s="42"/>
      <c r="AI636" s="9"/>
      <c r="AJ636" s="9"/>
    </row>
    <row r="637" customFormat="false" ht="14.4" hidden="false" customHeight="false" outlineLevel="0" collapsed="false">
      <c r="B637" s="76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  <c r="AA637" s="42"/>
      <c r="AB637" s="42"/>
      <c r="AC637" s="42"/>
      <c r="AD637" s="42"/>
      <c r="AE637" s="42"/>
      <c r="AF637" s="42"/>
      <c r="AG637" s="42"/>
      <c r="AH637" s="42"/>
      <c r="AI637" s="9"/>
      <c r="AJ637" s="9"/>
    </row>
    <row r="638" customFormat="false" ht="14.4" hidden="false" customHeight="false" outlineLevel="0" collapsed="false">
      <c r="B638" s="76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  <c r="AA638" s="42"/>
      <c r="AB638" s="42"/>
      <c r="AC638" s="42"/>
      <c r="AD638" s="42"/>
      <c r="AE638" s="42"/>
      <c r="AF638" s="42"/>
      <c r="AG638" s="42"/>
      <c r="AH638" s="42"/>
      <c r="AI638" s="9"/>
      <c r="AJ638" s="9"/>
    </row>
    <row r="639" customFormat="false" ht="14.4" hidden="false" customHeight="false" outlineLevel="0" collapsed="false">
      <c r="B639" s="76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  <c r="AA639" s="42"/>
      <c r="AB639" s="42"/>
      <c r="AC639" s="42"/>
      <c r="AD639" s="42"/>
      <c r="AE639" s="42"/>
      <c r="AF639" s="42"/>
      <c r="AG639" s="42"/>
      <c r="AH639" s="42"/>
      <c r="AI639" s="9"/>
      <c r="AJ639" s="9"/>
    </row>
    <row r="640" customFormat="false" ht="14.4" hidden="false" customHeight="false" outlineLevel="0" collapsed="false">
      <c r="B640" s="76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F640" s="42"/>
      <c r="AG640" s="42"/>
      <c r="AH640" s="42"/>
      <c r="AI640" s="9"/>
      <c r="AJ640" s="9"/>
    </row>
    <row r="641" customFormat="false" ht="14.4" hidden="false" customHeight="false" outlineLevel="0" collapsed="false">
      <c r="B641" s="76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F641" s="42"/>
      <c r="AG641" s="42"/>
      <c r="AH641" s="42"/>
      <c r="AI641" s="9"/>
      <c r="AJ641" s="9"/>
    </row>
    <row r="642" customFormat="false" ht="14.4" hidden="false" customHeight="false" outlineLevel="0" collapsed="false">
      <c r="B642" s="76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  <c r="AA642" s="42"/>
      <c r="AB642" s="42"/>
      <c r="AC642" s="42"/>
      <c r="AD642" s="42"/>
      <c r="AE642" s="42"/>
      <c r="AF642" s="42"/>
      <c r="AG642" s="42"/>
      <c r="AH642" s="42"/>
      <c r="AI642" s="9"/>
      <c r="AJ642" s="9"/>
    </row>
    <row r="643" customFormat="false" ht="14.4" hidden="false" customHeight="false" outlineLevel="0" collapsed="false">
      <c r="B643" s="76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F643" s="42"/>
      <c r="AG643" s="42"/>
      <c r="AH643" s="42"/>
      <c r="AI643" s="9"/>
      <c r="AJ643" s="9"/>
    </row>
    <row r="644" customFormat="false" ht="14.4" hidden="false" customHeight="false" outlineLevel="0" collapsed="false">
      <c r="B644" s="76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F644" s="42"/>
      <c r="AG644" s="42"/>
      <c r="AH644" s="42"/>
      <c r="AI644" s="9"/>
      <c r="AJ644" s="9"/>
    </row>
    <row r="645" customFormat="false" ht="14.4" hidden="false" customHeight="false" outlineLevel="0" collapsed="false">
      <c r="B645" s="76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F645" s="42"/>
      <c r="AG645" s="42"/>
      <c r="AH645" s="42"/>
      <c r="AI645" s="9"/>
      <c r="AJ645" s="9"/>
    </row>
    <row r="646" customFormat="false" ht="14.4" hidden="false" customHeight="false" outlineLevel="0" collapsed="false">
      <c r="B646" s="76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F646" s="42"/>
      <c r="AG646" s="42"/>
      <c r="AH646" s="42"/>
      <c r="AI646" s="9"/>
      <c r="AJ646" s="9"/>
    </row>
    <row r="647" customFormat="false" ht="14.4" hidden="false" customHeight="false" outlineLevel="0" collapsed="false">
      <c r="B647" s="76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  <c r="AA647" s="42"/>
      <c r="AB647" s="42"/>
      <c r="AC647" s="42"/>
      <c r="AD647" s="42"/>
      <c r="AE647" s="42"/>
      <c r="AF647" s="42"/>
      <c r="AG647" s="42"/>
      <c r="AH647" s="42"/>
      <c r="AI647" s="9"/>
      <c r="AJ647" s="9"/>
    </row>
    <row r="648" customFormat="false" ht="14.4" hidden="false" customHeight="false" outlineLevel="0" collapsed="false">
      <c r="B648" s="76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  <c r="AA648" s="42"/>
      <c r="AB648" s="42"/>
      <c r="AC648" s="42"/>
      <c r="AD648" s="42"/>
      <c r="AE648" s="42"/>
      <c r="AF648" s="42"/>
      <c r="AG648" s="42"/>
      <c r="AH648" s="42"/>
      <c r="AI648" s="9"/>
      <c r="AJ648" s="9"/>
    </row>
    <row r="649" customFormat="false" ht="14.4" hidden="false" customHeight="false" outlineLevel="0" collapsed="false">
      <c r="B649" s="76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F649" s="42"/>
      <c r="AG649" s="42"/>
      <c r="AH649" s="42"/>
      <c r="AI649" s="9"/>
      <c r="AJ649" s="9"/>
    </row>
    <row r="650" customFormat="false" ht="14.4" hidden="false" customHeight="false" outlineLevel="0" collapsed="false">
      <c r="B650" s="76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  <c r="AA650" s="42"/>
      <c r="AB650" s="42"/>
      <c r="AC650" s="42"/>
      <c r="AD650" s="42"/>
      <c r="AE650" s="42"/>
      <c r="AF650" s="42"/>
      <c r="AG650" s="42"/>
      <c r="AH650" s="42"/>
      <c r="AI650" s="9"/>
      <c r="AJ650" s="9"/>
    </row>
    <row r="651" customFormat="false" ht="14.4" hidden="false" customHeight="false" outlineLevel="0" collapsed="false">
      <c r="B651" s="76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F651" s="42"/>
      <c r="AG651" s="42"/>
      <c r="AH651" s="42"/>
      <c r="AI651" s="9"/>
      <c r="AJ651" s="9"/>
    </row>
    <row r="652" customFormat="false" ht="14.4" hidden="false" customHeight="false" outlineLevel="0" collapsed="false">
      <c r="B652" s="76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F652" s="42"/>
      <c r="AG652" s="42"/>
      <c r="AH652" s="42"/>
      <c r="AI652" s="9"/>
      <c r="AJ652" s="9"/>
    </row>
    <row r="653" customFormat="false" ht="14.4" hidden="false" customHeight="false" outlineLevel="0" collapsed="false">
      <c r="B653" s="76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F653" s="42"/>
      <c r="AG653" s="42"/>
      <c r="AH653" s="42"/>
      <c r="AI653" s="9"/>
      <c r="AJ653" s="9"/>
    </row>
    <row r="654" customFormat="false" ht="14.4" hidden="false" customHeight="false" outlineLevel="0" collapsed="false">
      <c r="B654" s="76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F654" s="42"/>
      <c r="AG654" s="42"/>
      <c r="AH654" s="42"/>
      <c r="AI654" s="9"/>
      <c r="AJ654" s="9"/>
    </row>
    <row r="655" customFormat="false" ht="14.4" hidden="false" customHeight="false" outlineLevel="0" collapsed="false">
      <c r="B655" s="76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F655" s="42"/>
      <c r="AG655" s="42"/>
      <c r="AH655" s="42"/>
      <c r="AI655" s="9"/>
      <c r="AJ655" s="9"/>
    </row>
    <row r="656" customFormat="false" ht="14.4" hidden="false" customHeight="false" outlineLevel="0" collapsed="false">
      <c r="B656" s="76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F656" s="42"/>
      <c r="AG656" s="42"/>
      <c r="AH656" s="42"/>
      <c r="AI656" s="9"/>
      <c r="AJ656" s="9"/>
    </row>
    <row r="657" customFormat="false" ht="14.4" hidden="false" customHeight="false" outlineLevel="0" collapsed="false">
      <c r="B657" s="76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  <c r="AA657" s="42"/>
      <c r="AB657" s="42"/>
      <c r="AC657" s="42"/>
      <c r="AD657" s="42"/>
      <c r="AE657" s="42"/>
      <c r="AF657" s="42"/>
      <c r="AG657" s="42"/>
      <c r="AH657" s="42"/>
      <c r="AI657" s="9"/>
      <c r="AJ657" s="9"/>
    </row>
    <row r="658" customFormat="false" ht="14.4" hidden="false" customHeight="false" outlineLevel="0" collapsed="false">
      <c r="B658" s="76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  <c r="AA658" s="42"/>
      <c r="AB658" s="42"/>
      <c r="AC658" s="42"/>
      <c r="AD658" s="42"/>
      <c r="AE658" s="42"/>
      <c r="AF658" s="42"/>
      <c r="AG658" s="42"/>
      <c r="AH658" s="42"/>
      <c r="AI658" s="9"/>
      <c r="AJ658" s="9"/>
    </row>
    <row r="659" customFormat="false" ht="14.4" hidden="false" customHeight="false" outlineLevel="0" collapsed="false">
      <c r="B659" s="76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F659" s="42"/>
      <c r="AG659" s="42"/>
      <c r="AH659" s="42"/>
      <c r="AI659" s="9"/>
      <c r="AJ659" s="9"/>
    </row>
    <row r="660" customFormat="false" ht="14.4" hidden="false" customHeight="false" outlineLevel="0" collapsed="false">
      <c r="B660" s="76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F660" s="42"/>
      <c r="AG660" s="42"/>
      <c r="AH660" s="42"/>
      <c r="AI660" s="9"/>
      <c r="AJ660" s="9"/>
    </row>
    <row r="661" customFormat="false" ht="14.4" hidden="false" customHeight="false" outlineLevel="0" collapsed="false">
      <c r="B661" s="76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F661" s="42"/>
      <c r="AG661" s="42"/>
      <c r="AH661" s="42"/>
      <c r="AI661" s="9"/>
      <c r="AJ661" s="9"/>
    </row>
    <row r="662" customFormat="false" ht="14.4" hidden="false" customHeight="false" outlineLevel="0" collapsed="false">
      <c r="B662" s="76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F662" s="42"/>
      <c r="AG662" s="42"/>
      <c r="AH662" s="42"/>
      <c r="AI662" s="9"/>
      <c r="AJ662" s="9"/>
    </row>
    <row r="663" customFormat="false" ht="14.4" hidden="false" customHeight="false" outlineLevel="0" collapsed="false">
      <c r="B663" s="76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F663" s="42"/>
      <c r="AG663" s="42"/>
      <c r="AH663" s="42"/>
      <c r="AI663" s="9"/>
      <c r="AJ663" s="9"/>
    </row>
    <row r="664" customFormat="false" ht="14.4" hidden="false" customHeight="false" outlineLevel="0" collapsed="false">
      <c r="B664" s="76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  <c r="AA664" s="42"/>
      <c r="AB664" s="42"/>
      <c r="AC664" s="42"/>
      <c r="AD664" s="42"/>
      <c r="AE664" s="42"/>
      <c r="AF664" s="42"/>
      <c r="AG664" s="42"/>
      <c r="AH664" s="42"/>
      <c r="AI664" s="9"/>
      <c r="AJ664" s="9"/>
    </row>
    <row r="665" customFormat="false" ht="14.4" hidden="false" customHeight="false" outlineLevel="0" collapsed="false">
      <c r="B665" s="76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F665" s="42"/>
      <c r="AG665" s="42"/>
      <c r="AH665" s="42"/>
      <c r="AI665" s="9"/>
      <c r="AJ665" s="9"/>
    </row>
    <row r="666" customFormat="false" ht="14.4" hidden="false" customHeight="false" outlineLevel="0" collapsed="false">
      <c r="B666" s="76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F666" s="42"/>
      <c r="AG666" s="42"/>
      <c r="AH666" s="42"/>
      <c r="AI666" s="9"/>
      <c r="AJ666" s="9"/>
    </row>
    <row r="667" customFormat="false" ht="14.4" hidden="false" customHeight="false" outlineLevel="0" collapsed="false">
      <c r="B667" s="76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  <c r="AA667" s="42"/>
      <c r="AB667" s="42"/>
      <c r="AC667" s="42"/>
      <c r="AD667" s="42"/>
      <c r="AE667" s="42"/>
      <c r="AF667" s="42"/>
      <c r="AG667" s="42"/>
      <c r="AH667" s="42"/>
      <c r="AI667" s="9"/>
      <c r="AJ667" s="9"/>
    </row>
    <row r="668" customFormat="false" ht="14.4" hidden="false" customHeight="false" outlineLevel="0" collapsed="false">
      <c r="B668" s="76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  <c r="AA668" s="42"/>
      <c r="AB668" s="42"/>
      <c r="AC668" s="42"/>
      <c r="AD668" s="42"/>
      <c r="AE668" s="42"/>
      <c r="AF668" s="42"/>
      <c r="AG668" s="42"/>
      <c r="AH668" s="42"/>
      <c r="AI668" s="9"/>
      <c r="AJ668" s="9"/>
    </row>
    <row r="669" customFormat="false" ht="14.4" hidden="false" customHeight="false" outlineLevel="0" collapsed="false">
      <c r="B669" s="76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F669" s="42"/>
      <c r="AG669" s="42"/>
      <c r="AH669" s="42"/>
      <c r="AI669" s="9"/>
      <c r="AJ669" s="9"/>
    </row>
    <row r="670" customFormat="false" ht="14.4" hidden="false" customHeight="false" outlineLevel="0" collapsed="false">
      <c r="B670" s="76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F670" s="42"/>
      <c r="AG670" s="42"/>
      <c r="AH670" s="42"/>
      <c r="AI670" s="9"/>
      <c r="AJ670" s="9"/>
    </row>
    <row r="671" customFormat="false" ht="14.4" hidden="false" customHeight="false" outlineLevel="0" collapsed="false">
      <c r="B671" s="76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F671" s="42"/>
      <c r="AG671" s="42"/>
      <c r="AH671" s="42"/>
      <c r="AI671" s="9"/>
      <c r="AJ671" s="9"/>
    </row>
    <row r="672" customFormat="false" ht="14.4" hidden="false" customHeight="false" outlineLevel="0" collapsed="false">
      <c r="B672" s="76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F672" s="42"/>
      <c r="AG672" s="42"/>
      <c r="AH672" s="42"/>
      <c r="AI672" s="9"/>
      <c r="AJ672" s="9"/>
    </row>
    <row r="673" customFormat="false" ht="14.4" hidden="false" customHeight="false" outlineLevel="0" collapsed="false">
      <c r="B673" s="76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  <c r="AA673" s="42"/>
      <c r="AB673" s="42"/>
      <c r="AC673" s="42"/>
      <c r="AD673" s="42"/>
      <c r="AE673" s="42"/>
      <c r="AF673" s="42"/>
      <c r="AG673" s="42"/>
      <c r="AH673" s="42"/>
      <c r="AI673" s="9"/>
      <c r="AJ673" s="9"/>
    </row>
    <row r="674" customFormat="false" ht="14.4" hidden="false" customHeight="false" outlineLevel="0" collapsed="false">
      <c r="B674" s="76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  <c r="AA674" s="42"/>
      <c r="AB674" s="42"/>
      <c r="AC674" s="42"/>
      <c r="AD674" s="42"/>
      <c r="AE674" s="42"/>
      <c r="AF674" s="42"/>
      <c r="AG674" s="42"/>
      <c r="AH674" s="42"/>
      <c r="AI674" s="9"/>
      <c r="AJ674" s="9"/>
    </row>
    <row r="675" customFormat="false" ht="14.4" hidden="false" customHeight="false" outlineLevel="0" collapsed="false">
      <c r="B675" s="76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  <c r="AA675" s="42"/>
      <c r="AB675" s="42"/>
      <c r="AC675" s="42"/>
      <c r="AD675" s="42"/>
      <c r="AE675" s="42"/>
      <c r="AF675" s="42"/>
      <c r="AG675" s="42"/>
      <c r="AH675" s="42"/>
      <c r="AI675" s="9"/>
      <c r="AJ675" s="9"/>
    </row>
    <row r="676" customFormat="false" ht="14.4" hidden="false" customHeight="false" outlineLevel="0" collapsed="false">
      <c r="B676" s="76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  <c r="AA676" s="42"/>
      <c r="AB676" s="42"/>
      <c r="AC676" s="42"/>
      <c r="AD676" s="42"/>
      <c r="AE676" s="42"/>
      <c r="AF676" s="42"/>
      <c r="AG676" s="42"/>
      <c r="AH676" s="42"/>
      <c r="AI676" s="9"/>
      <c r="AJ676" s="9"/>
    </row>
    <row r="677" customFormat="false" ht="14.4" hidden="false" customHeight="false" outlineLevel="0" collapsed="false">
      <c r="B677" s="76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  <c r="AA677" s="42"/>
      <c r="AB677" s="42"/>
      <c r="AC677" s="42"/>
      <c r="AD677" s="42"/>
      <c r="AE677" s="42"/>
      <c r="AF677" s="42"/>
      <c r="AG677" s="42"/>
      <c r="AH677" s="42"/>
      <c r="AI677" s="9"/>
      <c r="AJ677" s="9"/>
    </row>
    <row r="678" customFormat="false" ht="14.4" hidden="false" customHeight="false" outlineLevel="0" collapsed="false">
      <c r="B678" s="76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  <c r="AA678" s="42"/>
      <c r="AB678" s="42"/>
      <c r="AC678" s="42"/>
      <c r="AD678" s="42"/>
      <c r="AE678" s="42"/>
      <c r="AF678" s="42"/>
      <c r="AG678" s="42"/>
      <c r="AH678" s="42"/>
      <c r="AI678" s="9"/>
      <c r="AJ678" s="9"/>
    </row>
    <row r="679" customFormat="false" ht="14.4" hidden="false" customHeight="false" outlineLevel="0" collapsed="false">
      <c r="B679" s="76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  <c r="AA679" s="42"/>
      <c r="AB679" s="42"/>
      <c r="AC679" s="42"/>
      <c r="AD679" s="42"/>
      <c r="AE679" s="42"/>
      <c r="AF679" s="42"/>
      <c r="AG679" s="42"/>
      <c r="AH679" s="42"/>
      <c r="AI679" s="9"/>
      <c r="AJ679" s="9"/>
    </row>
    <row r="680" customFormat="false" ht="14.4" hidden="false" customHeight="false" outlineLevel="0" collapsed="false">
      <c r="B680" s="76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  <c r="AA680" s="42"/>
      <c r="AB680" s="42"/>
      <c r="AC680" s="42"/>
      <c r="AD680" s="42"/>
      <c r="AE680" s="42"/>
      <c r="AF680" s="42"/>
      <c r="AG680" s="42"/>
      <c r="AH680" s="42"/>
      <c r="AI680" s="9"/>
      <c r="AJ680" s="9"/>
    </row>
    <row r="681" customFormat="false" ht="14.4" hidden="false" customHeight="false" outlineLevel="0" collapsed="false">
      <c r="B681" s="76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  <c r="AA681" s="42"/>
      <c r="AB681" s="42"/>
      <c r="AC681" s="42"/>
      <c r="AD681" s="42"/>
      <c r="AE681" s="42"/>
      <c r="AF681" s="42"/>
      <c r="AG681" s="42"/>
      <c r="AH681" s="42"/>
      <c r="AI681" s="9"/>
      <c r="AJ681" s="9"/>
    </row>
    <row r="682" customFormat="false" ht="14.4" hidden="false" customHeight="false" outlineLevel="0" collapsed="false">
      <c r="B682" s="76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  <c r="AA682" s="42"/>
      <c r="AB682" s="42"/>
      <c r="AC682" s="42"/>
      <c r="AD682" s="42"/>
      <c r="AE682" s="42"/>
      <c r="AF682" s="42"/>
      <c r="AG682" s="42"/>
      <c r="AH682" s="42"/>
      <c r="AI682" s="9"/>
      <c r="AJ682" s="9"/>
    </row>
    <row r="683" customFormat="false" ht="14.4" hidden="false" customHeight="false" outlineLevel="0" collapsed="false">
      <c r="B683" s="76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  <c r="AA683" s="42"/>
      <c r="AB683" s="42"/>
      <c r="AC683" s="42"/>
      <c r="AD683" s="42"/>
      <c r="AE683" s="42"/>
      <c r="AF683" s="42"/>
      <c r="AG683" s="42"/>
      <c r="AH683" s="42"/>
      <c r="AI683" s="9"/>
      <c r="AJ683" s="9"/>
    </row>
    <row r="684" customFormat="false" ht="14.4" hidden="false" customHeight="false" outlineLevel="0" collapsed="false">
      <c r="B684" s="76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  <c r="AA684" s="42"/>
      <c r="AB684" s="42"/>
      <c r="AC684" s="42"/>
      <c r="AD684" s="42"/>
      <c r="AE684" s="42"/>
      <c r="AF684" s="42"/>
      <c r="AG684" s="42"/>
      <c r="AH684" s="42"/>
      <c r="AI684" s="9"/>
      <c r="AJ684" s="9"/>
    </row>
    <row r="685" customFormat="false" ht="14.4" hidden="false" customHeight="false" outlineLevel="0" collapsed="false">
      <c r="B685" s="76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  <c r="AA685" s="42"/>
      <c r="AB685" s="42"/>
      <c r="AC685" s="42"/>
      <c r="AD685" s="42"/>
      <c r="AE685" s="42"/>
      <c r="AF685" s="42"/>
      <c r="AG685" s="42"/>
      <c r="AH685" s="42"/>
      <c r="AI685" s="9"/>
      <c r="AJ685" s="9"/>
    </row>
    <row r="686" customFormat="false" ht="14.4" hidden="false" customHeight="false" outlineLevel="0" collapsed="false">
      <c r="B686" s="76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  <c r="AA686" s="42"/>
      <c r="AB686" s="42"/>
      <c r="AC686" s="42"/>
      <c r="AD686" s="42"/>
      <c r="AE686" s="42"/>
      <c r="AF686" s="42"/>
      <c r="AG686" s="42"/>
      <c r="AH686" s="42"/>
      <c r="AI686" s="9"/>
      <c r="AJ686" s="9"/>
    </row>
    <row r="687" customFormat="false" ht="14.4" hidden="false" customHeight="false" outlineLevel="0" collapsed="false">
      <c r="B687" s="76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  <c r="AA687" s="42"/>
      <c r="AB687" s="42"/>
      <c r="AC687" s="42"/>
      <c r="AD687" s="42"/>
      <c r="AE687" s="42"/>
      <c r="AF687" s="42"/>
      <c r="AG687" s="42"/>
      <c r="AH687" s="42"/>
      <c r="AI687" s="9"/>
      <c r="AJ687" s="9"/>
    </row>
    <row r="688" customFormat="false" ht="14.4" hidden="false" customHeight="false" outlineLevel="0" collapsed="false">
      <c r="B688" s="76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  <c r="AA688" s="42"/>
      <c r="AB688" s="42"/>
      <c r="AC688" s="42"/>
      <c r="AD688" s="42"/>
      <c r="AE688" s="42"/>
      <c r="AF688" s="42"/>
      <c r="AG688" s="42"/>
      <c r="AH688" s="42"/>
      <c r="AI688" s="9"/>
      <c r="AJ688" s="9"/>
    </row>
    <row r="689" customFormat="false" ht="14.4" hidden="false" customHeight="false" outlineLevel="0" collapsed="false">
      <c r="B689" s="76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  <c r="AA689" s="42"/>
      <c r="AB689" s="42"/>
      <c r="AC689" s="42"/>
      <c r="AD689" s="42"/>
      <c r="AE689" s="42"/>
      <c r="AF689" s="42"/>
      <c r="AG689" s="42"/>
      <c r="AH689" s="42"/>
      <c r="AI689" s="9"/>
      <c r="AJ689" s="9"/>
    </row>
    <row r="690" customFormat="false" ht="14.4" hidden="false" customHeight="false" outlineLevel="0" collapsed="false">
      <c r="B690" s="76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  <c r="AA690" s="42"/>
      <c r="AB690" s="42"/>
      <c r="AC690" s="42"/>
      <c r="AD690" s="42"/>
      <c r="AE690" s="42"/>
      <c r="AF690" s="42"/>
      <c r="AG690" s="42"/>
      <c r="AH690" s="42"/>
      <c r="AI690" s="9"/>
      <c r="AJ690" s="9"/>
    </row>
    <row r="691" customFormat="false" ht="14.4" hidden="false" customHeight="false" outlineLevel="0" collapsed="false">
      <c r="B691" s="76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  <c r="AA691" s="42"/>
      <c r="AB691" s="42"/>
      <c r="AC691" s="42"/>
      <c r="AD691" s="42"/>
      <c r="AE691" s="42"/>
      <c r="AF691" s="42"/>
      <c r="AG691" s="42"/>
      <c r="AH691" s="42"/>
      <c r="AI691" s="9"/>
      <c r="AJ691" s="9"/>
    </row>
    <row r="692" customFormat="false" ht="14.4" hidden="false" customHeight="false" outlineLevel="0" collapsed="false">
      <c r="B692" s="76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  <c r="AA692" s="42"/>
      <c r="AB692" s="42"/>
      <c r="AC692" s="42"/>
      <c r="AD692" s="42"/>
      <c r="AE692" s="42"/>
      <c r="AF692" s="42"/>
      <c r="AG692" s="42"/>
      <c r="AH692" s="42"/>
      <c r="AI692" s="9"/>
      <c r="AJ692" s="9"/>
    </row>
    <row r="693" customFormat="false" ht="14.4" hidden="false" customHeight="false" outlineLevel="0" collapsed="false">
      <c r="B693" s="76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  <c r="AA693" s="42"/>
      <c r="AB693" s="42"/>
      <c r="AC693" s="42"/>
      <c r="AD693" s="42"/>
      <c r="AE693" s="42"/>
      <c r="AF693" s="42"/>
      <c r="AG693" s="42"/>
      <c r="AH693" s="42"/>
      <c r="AI693" s="9"/>
      <c r="AJ693" s="9"/>
    </row>
    <row r="694" customFormat="false" ht="14.4" hidden="false" customHeight="false" outlineLevel="0" collapsed="false">
      <c r="B694" s="76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  <c r="AA694" s="42"/>
      <c r="AB694" s="42"/>
      <c r="AC694" s="42"/>
      <c r="AD694" s="42"/>
      <c r="AE694" s="42"/>
      <c r="AF694" s="42"/>
      <c r="AG694" s="42"/>
      <c r="AH694" s="42"/>
      <c r="AI694" s="9"/>
      <c r="AJ694" s="9"/>
    </row>
    <row r="695" customFormat="false" ht="14.4" hidden="false" customHeight="false" outlineLevel="0" collapsed="false">
      <c r="B695" s="76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  <c r="AA695" s="42"/>
      <c r="AB695" s="42"/>
      <c r="AC695" s="42"/>
      <c r="AD695" s="42"/>
      <c r="AE695" s="42"/>
      <c r="AF695" s="42"/>
      <c r="AG695" s="42"/>
      <c r="AH695" s="42"/>
      <c r="AI695" s="9"/>
      <c r="AJ695" s="9"/>
    </row>
    <row r="696" customFormat="false" ht="14.4" hidden="false" customHeight="false" outlineLevel="0" collapsed="false">
      <c r="B696" s="76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  <c r="AA696" s="42"/>
      <c r="AB696" s="42"/>
      <c r="AC696" s="42"/>
      <c r="AD696" s="42"/>
      <c r="AE696" s="42"/>
      <c r="AF696" s="42"/>
      <c r="AG696" s="42"/>
      <c r="AH696" s="42"/>
      <c r="AI696" s="9"/>
      <c r="AJ696" s="9"/>
    </row>
    <row r="697" customFormat="false" ht="14.4" hidden="false" customHeight="false" outlineLevel="0" collapsed="false">
      <c r="B697" s="76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  <c r="AA697" s="42"/>
      <c r="AB697" s="42"/>
      <c r="AC697" s="42"/>
      <c r="AD697" s="42"/>
      <c r="AE697" s="42"/>
      <c r="AF697" s="42"/>
      <c r="AG697" s="42"/>
      <c r="AH697" s="42"/>
      <c r="AI697" s="9"/>
      <c r="AJ697" s="9"/>
    </row>
    <row r="698" customFormat="false" ht="14.4" hidden="false" customHeight="false" outlineLevel="0" collapsed="false">
      <c r="B698" s="76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  <c r="AA698" s="42"/>
      <c r="AB698" s="42"/>
      <c r="AC698" s="42"/>
      <c r="AD698" s="42"/>
      <c r="AE698" s="42"/>
      <c r="AF698" s="42"/>
      <c r="AG698" s="42"/>
      <c r="AH698" s="42"/>
      <c r="AI698" s="9"/>
      <c r="AJ698" s="9"/>
    </row>
    <row r="699" customFormat="false" ht="14.4" hidden="false" customHeight="false" outlineLevel="0" collapsed="false">
      <c r="B699" s="76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  <c r="AA699" s="42"/>
      <c r="AB699" s="42"/>
      <c r="AC699" s="42"/>
      <c r="AD699" s="42"/>
      <c r="AE699" s="42"/>
      <c r="AF699" s="42"/>
      <c r="AG699" s="42"/>
      <c r="AH699" s="42"/>
      <c r="AI699" s="9"/>
      <c r="AJ699" s="9"/>
    </row>
    <row r="700" customFormat="false" ht="14.4" hidden="false" customHeight="false" outlineLevel="0" collapsed="false">
      <c r="B700" s="76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  <c r="AA700" s="42"/>
      <c r="AB700" s="42"/>
      <c r="AC700" s="42"/>
      <c r="AD700" s="42"/>
      <c r="AE700" s="42"/>
      <c r="AF700" s="42"/>
      <c r="AG700" s="42"/>
      <c r="AH700" s="42"/>
      <c r="AI700" s="9"/>
      <c r="AJ700" s="9"/>
    </row>
    <row r="701" customFormat="false" ht="14.4" hidden="false" customHeight="false" outlineLevel="0" collapsed="false">
      <c r="B701" s="76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  <c r="AA701" s="42"/>
      <c r="AB701" s="42"/>
      <c r="AC701" s="42"/>
      <c r="AD701" s="42"/>
      <c r="AE701" s="42"/>
      <c r="AF701" s="42"/>
      <c r="AG701" s="42"/>
      <c r="AH701" s="42"/>
      <c r="AI701" s="9"/>
      <c r="AJ701" s="9"/>
    </row>
    <row r="702" customFormat="false" ht="14.4" hidden="false" customHeight="false" outlineLevel="0" collapsed="false">
      <c r="B702" s="76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  <c r="AA702" s="42"/>
      <c r="AB702" s="42"/>
      <c r="AC702" s="42"/>
      <c r="AD702" s="42"/>
      <c r="AE702" s="42"/>
      <c r="AF702" s="42"/>
      <c r="AG702" s="42"/>
      <c r="AH702" s="42"/>
      <c r="AI702" s="9"/>
      <c r="AJ702" s="9"/>
    </row>
    <row r="703" customFormat="false" ht="14.4" hidden="false" customHeight="false" outlineLevel="0" collapsed="false">
      <c r="B703" s="76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  <c r="AA703" s="42"/>
      <c r="AB703" s="42"/>
      <c r="AC703" s="42"/>
      <c r="AD703" s="42"/>
      <c r="AE703" s="42"/>
      <c r="AF703" s="42"/>
      <c r="AG703" s="42"/>
      <c r="AH703" s="42"/>
      <c r="AI703" s="9"/>
      <c r="AJ703" s="9"/>
    </row>
    <row r="704" customFormat="false" ht="14.4" hidden="false" customHeight="false" outlineLevel="0" collapsed="false">
      <c r="B704" s="76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  <c r="AA704" s="42"/>
      <c r="AB704" s="42"/>
      <c r="AC704" s="42"/>
      <c r="AD704" s="42"/>
      <c r="AE704" s="42"/>
      <c r="AF704" s="42"/>
      <c r="AG704" s="42"/>
      <c r="AH704" s="42"/>
      <c r="AI704" s="9"/>
      <c r="AJ704" s="9"/>
    </row>
    <row r="705" customFormat="false" ht="14.4" hidden="false" customHeight="false" outlineLevel="0" collapsed="false">
      <c r="B705" s="76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  <c r="AA705" s="42"/>
      <c r="AB705" s="42"/>
      <c r="AC705" s="42"/>
      <c r="AD705" s="42"/>
      <c r="AE705" s="42"/>
      <c r="AF705" s="42"/>
      <c r="AG705" s="42"/>
      <c r="AH705" s="42"/>
      <c r="AI705" s="9"/>
      <c r="AJ705" s="9"/>
    </row>
    <row r="706" customFormat="false" ht="14.4" hidden="false" customHeight="false" outlineLevel="0" collapsed="false">
      <c r="B706" s="76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  <c r="AA706" s="42"/>
      <c r="AB706" s="42"/>
      <c r="AC706" s="42"/>
      <c r="AD706" s="42"/>
      <c r="AE706" s="42"/>
      <c r="AF706" s="42"/>
      <c r="AG706" s="42"/>
      <c r="AH706" s="42"/>
      <c r="AI706" s="9"/>
      <c r="AJ706" s="9"/>
    </row>
    <row r="707" customFormat="false" ht="14.4" hidden="false" customHeight="false" outlineLevel="0" collapsed="false">
      <c r="B707" s="76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  <c r="AA707" s="42"/>
      <c r="AB707" s="42"/>
      <c r="AC707" s="42"/>
      <c r="AD707" s="42"/>
      <c r="AE707" s="42"/>
      <c r="AF707" s="42"/>
      <c r="AG707" s="42"/>
      <c r="AH707" s="42"/>
      <c r="AI707" s="9"/>
      <c r="AJ707" s="9"/>
    </row>
    <row r="708" customFormat="false" ht="14.4" hidden="false" customHeight="false" outlineLevel="0" collapsed="false">
      <c r="B708" s="76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  <c r="AA708" s="42"/>
      <c r="AB708" s="42"/>
      <c r="AC708" s="42"/>
      <c r="AD708" s="42"/>
      <c r="AE708" s="42"/>
      <c r="AF708" s="42"/>
      <c r="AG708" s="42"/>
      <c r="AH708" s="42"/>
      <c r="AI708" s="9"/>
      <c r="AJ708" s="9"/>
    </row>
    <row r="709" customFormat="false" ht="14.4" hidden="false" customHeight="false" outlineLevel="0" collapsed="false">
      <c r="B709" s="76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  <c r="AA709" s="42"/>
      <c r="AB709" s="42"/>
      <c r="AC709" s="42"/>
      <c r="AD709" s="42"/>
      <c r="AE709" s="42"/>
      <c r="AF709" s="42"/>
      <c r="AG709" s="42"/>
      <c r="AH709" s="42"/>
      <c r="AI709" s="9"/>
      <c r="AJ709" s="9"/>
    </row>
    <row r="710" customFormat="false" ht="14.4" hidden="false" customHeight="false" outlineLevel="0" collapsed="false">
      <c r="B710" s="76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  <c r="AA710" s="42"/>
      <c r="AB710" s="42"/>
      <c r="AC710" s="42"/>
      <c r="AD710" s="42"/>
      <c r="AE710" s="42"/>
      <c r="AF710" s="42"/>
      <c r="AG710" s="42"/>
      <c r="AH710" s="42"/>
      <c r="AI710" s="9"/>
      <c r="AJ710" s="9"/>
    </row>
    <row r="711" customFormat="false" ht="14.4" hidden="false" customHeight="false" outlineLevel="0" collapsed="false">
      <c r="B711" s="76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  <c r="AA711" s="42"/>
      <c r="AB711" s="42"/>
      <c r="AC711" s="42"/>
      <c r="AD711" s="42"/>
      <c r="AE711" s="42"/>
      <c r="AF711" s="42"/>
      <c r="AG711" s="42"/>
      <c r="AH711" s="42"/>
      <c r="AI711" s="9"/>
      <c r="AJ711" s="9"/>
    </row>
    <row r="712" customFormat="false" ht="14.4" hidden="false" customHeight="false" outlineLevel="0" collapsed="false">
      <c r="B712" s="76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  <c r="AA712" s="42"/>
      <c r="AB712" s="42"/>
      <c r="AC712" s="42"/>
      <c r="AD712" s="42"/>
      <c r="AE712" s="42"/>
      <c r="AF712" s="42"/>
      <c r="AG712" s="42"/>
      <c r="AH712" s="42"/>
      <c r="AI712" s="9"/>
      <c r="AJ712" s="9"/>
    </row>
    <row r="713" customFormat="false" ht="14.4" hidden="false" customHeight="false" outlineLevel="0" collapsed="false">
      <c r="B713" s="76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  <c r="AA713" s="42"/>
      <c r="AB713" s="42"/>
      <c r="AC713" s="42"/>
      <c r="AD713" s="42"/>
      <c r="AE713" s="42"/>
      <c r="AF713" s="42"/>
      <c r="AG713" s="42"/>
      <c r="AH713" s="42"/>
      <c r="AI713" s="9"/>
      <c r="AJ713" s="9"/>
    </row>
    <row r="714" customFormat="false" ht="14.4" hidden="false" customHeight="false" outlineLevel="0" collapsed="false">
      <c r="B714" s="76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  <c r="AA714" s="42"/>
      <c r="AB714" s="42"/>
      <c r="AC714" s="42"/>
      <c r="AD714" s="42"/>
      <c r="AE714" s="42"/>
      <c r="AF714" s="42"/>
      <c r="AG714" s="42"/>
      <c r="AH714" s="42"/>
      <c r="AI714" s="9"/>
      <c r="AJ714" s="9"/>
    </row>
    <row r="715" customFormat="false" ht="14.4" hidden="false" customHeight="false" outlineLevel="0" collapsed="false">
      <c r="B715" s="76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  <c r="AA715" s="42"/>
      <c r="AB715" s="42"/>
      <c r="AC715" s="42"/>
      <c r="AD715" s="42"/>
      <c r="AE715" s="42"/>
      <c r="AF715" s="42"/>
      <c r="AG715" s="42"/>
      <c r="AH715" s="42"/>
      <c r="AI715" s="9"/>
      <c r="AJ715" s="9"/>
    </row>
    <row r="716" customFormat="false" ht="14.4" hidden="false" customHeight="false" outlineLevel="0" collapsed="false">
      <c r="B716" s="76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  <c r="AA716" s="42"/>
      <c r="AB716" s="42"/>
      <c r="AC716" s="42"/>
      <c r="AD716" s="42"/>
      <c r="AE716" s="42"/>
      <c r="AF716" s="42"/>
      <c r="AG716" s="42"/>
      <c r="AH716" s="42"/>
      <c r="AI716" s="9"/>
      <c r="AJ716" s="9"/>
    </row>
    <row r="717" customFormat="false" ht="14.4" hidden="false" customHeight="false" outlineLevel="0" collapsed="false">
      <c r="B717" s="76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  <c r="AA717" s="42"/>
      <c r="AB717" s="42"/>
      <c r="AC717" s="42"/>
      <c r="AD717" s="42"/>
      <c r="AE717" s="42"/>
      <c r="AF717" s="42"/>
      <c r="AG717" s="42"/>
      <c r="AH717" s="42"/>
      <c r="AI717" s="9"/>
      <c r="AJ717" s="9"/>
    </row>
    <row r="718" customFormat="false" ht="14.4" hidden="false" customHeight="false" outlineLevel="0" collapsed="false">
      <c r="B718" s="76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  <c r="AA718" s="42"/>
      <c r="AB718" s="42"/>
      <c r="AC718" s="42"/>
      <c r="AD718" s="42"/>
      <c r="AE718" s="42"/>
      <c r="AF718" s="42"/>
      <c r="AG718" s="42"/>
      <c r="AH718" s="42"/>
      <c r="AI718" s="9"/>
      <c r="AJ718" s="9"/>
    </row>
    <row r="719" customFormat="false" ht="14.4" hidden="false" customHeight="false" outlineLevel="0" collapsed="false">
      <c r="B719" s="76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  <c r="AA719" s="42"/>
      <c r="AB719" s="42"/>
      <c r="AC719" s="42"/>
      <c r="AD719" s="42"/>
      <c r="AE719" s="42"/>
      <c r="AF719" s="42"/>
      <c r="AG719" s="42"/>
      <c r="AH719" s="42"/>
      <c r="AI719" s="9"/>
      <c r="AJ719" s="9"/>
    </row>
    <row r="720" customFormat="false" ht="14.4" hidden="false" customHeight="false" outlineLevel="0" collapsed="false">
      <c r="B720" s="76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  <c r="AA720" s="42"/>
      <c r="AB720" s="42"/>
      <c r="AC720" s="42"/>
      <c r="AD720" s="42"/>
      <c r="AE720" s="42"/>
      <c r="AF720" s="42"/>
      <c r="AG720" s="42"/>
      <c r="AH720" s="42"/>
      <c r="AI720" s="9"/>
      <c r="AJ720" s="9"/>
    </row>
    <row r="721" customFormat="false" ht="14.4" hidden="false" customHeight="false" outlineLevel="0" collapsed="false">
      <c r="B721" s="76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  <c r="AA721" s="42"/>
      <c r="AB721" s="42"/>
      <c r="AC721" s="42"/>
      <c r="AD721" s="42"/>
      <c r="AE721" s="42"/>
      <c r="AF721" s="42"/>
      <c r="AG721" s="42"/>
      <c r="AH721" s="42"/>
      <c r="AI721" s="9"/>
      <c r="AJ721" s="9"/>
    </row>
    <row r="722" customFormat="false" ht="14.4" hidden="false" customHeight="false" outlineLevel="0" collapsed="false">
      <c r="B722" s="76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  <c r="AA722" s="42"/>
      <c r="AB722" s="42"/>
      <c r="AC722" s="42"/>
      <c r="AD722" s="42"/>
      <c r="AE722" s="42"/>
      <c r="AF722" s="42"/>
      <c r="AG722" s="42"/>
      <c r="AH722" s="42"/>
      <c r="AI722" s="9"/>
      <c r="AJ722" s="9"/>
    </row>
    <row r="723" customFormat="false" ht="14.4" hidden="false" customHeight="false" outlineLevel="0" collapsed="false">
      <c r="B723" s="76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  <c r="AA723" s="42"/>
      <c r="AB723" s="42"/>
      <c r="AC723" s="42"/>
      <c r="AD723" s="42"/>
      <c r="AE723" s="42"/>
      <c r="AF723" s="42"/>
      <c r="AG723" s="42"/>
      <c r="AH723" s="42"/>
      <c r="AI723" s="9"/>
      <c r="AJ723" s="9"/>
    </row>
    <row r="724" customFormat="false" ht="14.4" hidden="false" customHeight="false" outlineLevel="0" collapsed="false">
      <c r="B724" s="76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  <c r="AA724" s="42"/>
      <c r="AB724" s="42"/>
      <c r="AC724" s="42"/>
      <c r="AD724" s="42"/>
      <c r="AE724" s="42"/>
      <c r="AF724" s="42"/>
      <c r="AG724" s="42"/>
      <c r="AH724" s="42"/>
      <c r="AI724" s="9"/>
      <c r="AJ724" s="9"/>
    </row>
    <row r="725" customFormat="false" ht="14.4" hidden="false" customHeight="false" outlineLevel="0" collapsed="false">
      <c r="B725" s="76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  <c r="AA725" s="42"/>
      <c r="AB725" s="42"/>
      <c r="AC725" s="42"/>
      <c r="AD725" s="42"/>
      <c r="AE725" s="42"/>
      <c r="AF725" s="42"/>
      <c r="AG725" s="42"/>
      <c r="AH725" s="42"/>
      <c r="AI725" s="9"/>
      <c r="AJ725" s="9"/>
    </row>
    <row r="726" customFormat="false" ht="14.4" hidden="false" customHeight="false" outlineLevel="0" collapsed="false">
      <c r="B726" s="76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  <c r="AA726" s="42"/>
      <c r="AB726" s="42"/>
      <c r="AC726" s="42"/>
      <c r="AD726" s="42"/>
      <c r="AE726" s="42"/>
      <c r="AF726" s="42"/>
      <c r="AG726" s="42"/>
      <c r="AH726" s="42"/>
      <c r="AI726" s="9"/>
      <c r="AJ726" s="9"/>
    </row>
    <row r="727" customFormat="false" ht="14.4" hidden="false" customHeight="false" outlineLevel="0" collapsed="false">
      <c r="B727" s="76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  <c r="AA727" s="42"/>
      <c r="AB727" s="42"/>
      <c r="AC727" s="42"/>
      <c r="AD727" s="42"/>
      <c r="AE727" s="42"/>
      <c r="AF727" s="42"/>
      <c r="AG727" s="42"/>
      <c r="AH727" s="42"/>
      <c r="AI727" s="9"/>
      <c r="AJ727" s="9"/>
    </row>
    <row r="728" customFormat="false" ht="14.4" hidden="false" customHeight="false" outlineLevel="0" collapsed="false">
      <c r="B728" s="76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  <c r="AA728" s="42"/>
      <c r="AB728" s="42"/>
      <c r="AC728" s="42"/>
      <c r="AD728" s="42"/>
      <c r="AE728" s="42"/>
      <c r="AF728" s="42"/>
      <c r="AG728" s="42"/>
      <c r="AH728" s="42"/>
      <c r="AI728" s="9"/>
      <c r="AJ728" s="9"/>
    </row>
    <row r="729" customFormat="false" ht="14.4" hidden="false" customHeight="false" outlineLevel="0" collapsed="false">
      <c r="B729" s="76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F729" s="42"/>
      <c r="AG729" s="42"/>
      <c r="AH729" s="42"/>
      <c r="AI729" s="9"/>
      <c r="AJ729" s="9"/>
    </row>
    <row r="730" customFormat="false" ht="14.4" hidden="false" customHeight="false" outlineLevel="0" collapsed="false">
      <c r="B730" s="76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F730" s="42"/>
      <c r="AG730" s="42"/>
      <c r="AH730" s="42"/>
      <c r="AI730" s="9"/>
      <c r="AJ730" s="9"/>
    </row>
    <row r="731" customFormat="false" ht="14.4" hidden="false" customHeight="false" outlineLevel="0" collapsed="false">
      <c r="B731" s="76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  <c r="AA731" s="42"/>
      <c r="AB731" s="42"/>
      <c r="AC731" s="42"/>
      <c r="AD731" s="42"/>
      <c r="AE731" s="42"/>
      <c r="AF731" s="42"/>
      <c r="AG731" s="42"/>
      <c r="AH731" s="42"/>
      <c r="AI731" s="9"/>
      <c r="AJ731" s="9"/>
    </row>
    <row r="732" customFormat="false" ht="14.4" hidden="false" customHeight="false" outlineLevel="0" collapsed="false">
      <c r="B732" s="76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  <c r="AA732" s="42"/>
      <c r="AB732" s="42"/>
      <c r="AC732" s="42"/>
      <c r="AD732" s="42"/>
      <c r="AE732" s="42"/>
      <c r="AF732" s="42"/>
      <c r="AG732" s="42"/>
      <c r="AH732" s="42"/>
      <c r="AI732" s="9"/>
      <c r="AJ732" s="9"/>
    </row>
    <row r="733" customFormat="false" ht="14.4" hidden="false" customHeight="false" outlineLevel="0" collapsed="false">
      <c r="B733" s="76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  <c r="AA733" s="42"/>
      <c r="AB733" s="42"/>
      <c r="AC733" s="42"/>
      <c r="AD733" s="42"/>
      <c r="AE733" s="42"/>
      <c r="AF733" s="42"/>
      <c r="AG733" s="42"/>
      <c r="AH733" s="42"/>
      <c r="AI733" s="9"/>
      <c r="AJ733" s="9"/>
    </row>
    <row r="734" customFormat="false" ht="14.4" hidden="false" customHeight="false" outlineLevel="0" collapsed="false">
      <c r="B734" s="76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  <c r="AA734" s="42"/>
      <c r="AB734" s="42"/>
      <c r="AC734" s="42"/>
      <c r="AD734" s="42"/>
      <c r="AE734" s="42"/>
      <c r="AF734" s="42"/>
      <c r="AG734" s="42"/>
      <c r="AH734" s="42"/>
      <c r="AI734" s="9"/>
      <c r="AJ734" s="9"/>
    </row>
    <row r="735" customFormat="false" ht="14.4" hidden="false" customHeight="false" outlineLevel="0" collapsed="false">
      <c r="B735" s="76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  <c r="AA735" s="42"/>
      <c r="AB735" s="42"/>
      <c r="AC735" s="42"/>
      <c r="AD735" s="42"/>
      <c r="AE735" s="42"/>
      <c r="AF735" s="42"/>
      <c r="AG735" s="42"/>
      <c r="AH735" s="42"/>
      <c r="AI735" s="9"/>
      <c r="AJ735" s="9"/>
    </row>
    <row r="736" customFormat="false" ht="14.4" hidden="false" customHeight="false" outlineLevel="0" collapsed="false">
      <c r="B736" s="76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  <c r="AA736" s="42"/>
      <c r="AB736" s="42"/>
      <c r="AC736" s="42"/>
      <c r="AD736" s="42"/>
      <c r="AE736" s="42"/>
      <c r="AF736" s="42"/>
      <c r="AG736" s="42"/>
      <c r="AH736" s="42"/>
      <c r="AI736" s="9"/>
      <c r="AJ736" s="9"/>
    </row>
    <row r="737" customFormat="false" ht="14.4" hidden="false" customHeight="false" outlineLevel="0" collapsed="false">
      <c r="B737" s="76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  <c r="AA737" s="42"/>
      <c r="AB737" s="42"/>
      <c r="AC737" s="42"/>
      <c r="AD737" s="42"/>
      <c r="AE737" s="42"/>
      <c r="AF737" s="42"/>
      <c r="AG737" s="42"/>
      <c r="AH737" s="42"/>
      <c r="AI737" s="9"/>
      <c r="AJ737" s="9"/>
    </row>
    <row r="738" customFormat="false" ht="14.4" hidden="false" customHeight="false" outlineLevel="0" collapsed="false">
      <c r="B738" s="76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  <c r="AA738" s="42"/>
      <c r="AB738" s="42"/>
      <c r="AC738" s="42"/>
      <c r="AD738" s="42"/>
      <c r="AE738" s="42"/>
      <c r="AF738" s="42"/>
      <c r="AG738" s="42"/>
      <c r="AH738" s="42"/>
      <c r="AI738" s="9"/>
      <c r="AJ738" s="9"/>
    </row>
    <row r="739" customFormat="false" ht="14.4" hidden="false" customHeight="false" outlineLevel="0" collapsed="false">
      <c r="B739" s="76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  <c r="AA739" s="42"/>
      <c r="AB739" s="42"/>
      <c r="AC739" s="42"/>
      <c r="AD739" s="42"/>
      <c r="AE739" s="42"/>
      <c r="AF739" s="42"/>
      <c r="AG739" s="42"/>
      <c r="AH739" s="42"/>
      <c r="AI739" s="9"/>
      <c r="AJ739" s="9"/>
    </row>
    <row r="740" customFormat="false" ht="14.4" hidden="false" customHeight="false" outlineLevel="0" collapsed="false">
      <c r="B740" s="76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  <c r="AA740" s="42"/>
      <c r="AB740" s="42"/>
      <c r="AC740" s="42"/>
      <c r="AD740" s="42"/>
      <c r="AE740" s="42"/>
      <c r="AF740" s="42"/>
      <c r="AG740" s="42"/>
      <c r="AH740" s="42"/>
      <c r="AI740" s="9"/>
      <c r="AJ740" s="9"/>
    </row>
    <row r="741" customFormat="false" ht="14.4" hidden="false" customHeight="false" outlineLevel="0" collapsed="false">
      <c r="B741" s="76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  <c r="AA741" s="42"/>
      <c r="AB741" s="42"/>
      <c r="AC741" s="42"/>
      <c r="AD741" s="42"/>
      <c r="AE741" s="42"/>
      <c r="AF741" s="42"/>
      <c r="AG741" s="42"/>
      <c r="AH741" s="42"/>
      <c r="AI741" s="9"/>
      <c r="AJ741" s="9"/>
    </row>
    <row r="742" customFormat="false" ht="14.4" hidden="false" customHeight="false" outlineLevel="0" collapsed="false">
      <c r="B742" s="76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  <c r="AA742" s="42"/>
      <c r="AB742" s="42"/>
      <c r="AC742" s="42"/>
      <c r="AD742" s="42"/>
      <c r="AE742" s="42"/>
      <c r="AF742" s="42"/>
      <c r="AG742" s="42"/>
      <c r="AH742" s="42"/>
      <c r="AI742" s="9"/>
      <c r="AJ742" s="9"/>
    </row>
    <row r="743" customFormat="false" ht="14.4" hidden="false" customHeight="false" outlineLevel="0" collapsed="false">
      <c r="B743" s="76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  <c r="AA743" s="42"/>
      <c r="AB743" s="42"/>
      <c r="AC743" s="42"/>
      <c r="AD743" s="42"/>
      <c r="AE743" s="42"/>
      <c r="AF743" s="42"/>
      <c r="AG743" s="42"/>
      <c r="AH743" s="42"/>
      <c r="AI743" s="9"/>
      <c r="AJ743" s="9"/>
    </row>
    <row r="744" customFormat="false" ht="14.4" hidden="false" customHeight="false" outlineLevel="0" collapsed="false">
      <c r="B744" s="76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  <c r="AA744" s="42"/>
      <c r="AB744" s="42"/>
      <c r="AC744" s="42"/>
      <c r="AD744" s="42"/>
      <c r="AE744" s="42"/>
      <c r="AF744" s="42"/>
      <c r="AG744" s="42"/>
      <c r="AH744" s="42"/>
      <c r="AI744" s="9"/>
      <c r="AJ744" s="9"/>
    </row>
    <row r="745" customFormat="false" ht="14.4" hidden="false" customHeight="false" outlineLevel="0" collapsed="false">
      <c r="B745" s="76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  <c r="AA745" s="42"/>
      <c r="AB745" s="42"/>
      <c r="AC745" s="42"/>
      <c r="AD745" s="42"/>
      <c r="AE745" s="42"/>
      <c r="AF745" s="42"/>
      <c r="AG745" s="42"/>
      <c r="AH745" s="42"/>
      <c r="AI745" s="9"/>
      <c r="AJ745" s="9"/>
    </row>
    <row r="746" customFormat="false" ht="14.4" hidden="false" customHeight="false" outlineLevel="0" collapsed="false">
      <c r="B746" s="76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  <c r="AA746" s="42"/>
      <c r="AB746" s="42"/>
      <c r="AC746" s="42"/>
      <c r="AD746" s="42"/>
      <c r="AE746" s="42"/>
      <c r="AF746" s="42"/>
      <c r="AG746" s="42"/>
      <c r="AH746" s="42"/>
      <c r="AI746" s="9"/>
      <c r="AJ746" s="9"/>
    </row>
    <row r="747" customFormat="false" ht="14.4" hidden="false" customHeight="false" outlineLevel="0" collapsed="false">
      <c r="B747" s="76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  <c r="AA747" s="42"/>
      <c r="AB747" s="42"/>
      <c r="AC747" s="42"/>
      <c r="AD747" s="42"/>
      <c r="AE747" s="42"/>
      <c r="AF747" s="42"/>
      <c r="AG747" s="42"/>
      <c r="AH747" s="42"/>
      <c r="AI747" s="9"/>
      <c r="AJ747" s="9"/>
    </row>
    <row r="748" customFormat="false" ht="14.4" hidden="false" customHeight="false" outlineLevel="0" collapsed="false">
      <c r="B748" s="76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  <c r="AA748" s="42"/>
      <c r="AB748" s="42"/>
      <c r="AC748" s="42"/>
      <c r="AD748" s="42"/>
      <c r="AE748" s="42"/>
      <c r="AF748" s="42"/>
      <c r="AG748" s="42"/>
      <c r="AH748" s="42"/>
      <c r="AI748" s="9"/>
      <c r="AJ748" s="9"/>
    </row>
    <row r="749" customFormat="false" ht="14.4" hidden="false" customHeight="false" outlineLevel="0" collapsed="false">
      <c r="B749" s="76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F749" s="42"/>
      <c r="AG749" s="42"/>
      <c r="AH749" s="42"/>
      <c r="AI749" s="9"/>
      <c r="AJ749" s="9"/>
    </row>
    <row r="750" customFormat="false" ht="14.4" hidden="false" customHeight="false" outlineLevel="0" collapsed="false">
      <c r="B750" s="76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F750" s="42"/>
      <c r="AG750" s="42"/>
      <c r="AH750" s="42"/>
      <c r="AI750" s="9"/>
      <c r="AJ750" s="9"/>
    </row>
    <row r="751" customFormat="false" ht="14.4" hidden="false" customHeight="false" outlineLevel="0" collapsed="false">
      <c r="B751" s="76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  <c r="AA751" s="42"/>
      <c r="AB751" s="42"/>
      <c r="AC751" s="42"/>
      <c r="AD751" s="42"/>
      <c r="AE751" s="42"/>
      <c r="AF751" s="42"/>
      <c r="AG751" s="42"/>
      <c r="AH751" s="42"/>
      <c r="AI751" s="9"/>
      <c r="AJ751" s="9"/>
    </row>
    <row r="752" customFormat="false" ht="14.4" hidden="false" customHeight="false" outlineLevel="0" collapsed="false">
      <c r="B752" s="76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  <c r="AA752" s="42"/>
      <c r="AB752" s="42"/>
      <c r="AC752" s="42"/>
      <c r="AD752" s="42"/>
      <c r="AE752" s="42"/>
      <c r="AF752" s="42"/>
      <c r="AG752" s="42"/>
      <c r="AH752" s="42"/>
      <c r="AI752" s="9"/>
      <c r="AJ752" s="9"/>
    </row>
    <row r="753" customFormat="false" ht="14.4" hidden="false" customHeight="false" outlineLevel="0" collapsed="false">
      <c r="B753" s="76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  <c r="AA753" s="42"/>
      <c r="AB753" s="42"/>
      <c r="AC753" s="42"/>
      <c r="AD753" s="42"/>
      <c r="AE753" s="42"/>
      <c r="AF753" s="42"/>
      <c r="AG753" s="42"/>
      <c r="AH753" s="42"/>
      <c r="AI753" s="9"/>
      <c r="AJ753" s="9"/>
    </row>
    <row r="754" customFormat="false" ht="14.4" hidden="false" customHeight="false" outlineLevel="0" collapsed="false">
      <c r="B754" s="76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  <c r="AA754" s="42"/>
      <c r="AB754" s="42"/>
      <c r="AC754" s="42"/>
      <c r="AD754" s="42"/>
      <c r="AE754" s="42"/>
      <c r="AF754" s="42"/>
      <c r="AG754" s="42"/>
      <c r="AH754" s="42"/>
      <c r="AI754" s="9"/>
      <c r="AJ754" s="9"/>
    </row>
    <row r="755" customFormat="false" ht="14.4" hidden="false" customHeight="false" outlineLevel="0" collapsed="false">
      <c r="B755" s="76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  <c r="AA755" s="42"/>
      <c r="AB755" s="42"/>
      <c r="AC755" s="42"/>
      <c r="AD755" s="42"/>
      <c r="AE755" s="42"/>
      <c r="AF755" s="42"/>
      <c r="AG755" s="42"/>
      <c r="AH755" s="42"/>
      <c r="AI755" s="9"/>
      <c r="AJ755" s="9"/>
    </row>
    <row r="756" customFormat="false" ht="14.4" hidden="false" customHeight="false" outlineLevel="0" collapsed="false">
      <c r="B756" s="76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  <c r="AA756" s="42"/>
      <c r="AB756" s="42"/>
      <c r="AC756" s="42"/>
      <c r="AD756" s="42"/>
      <c r="AE756" s="42"/>
      <c r="AF756" s="42"/>
      <c r="AG756" s="42"/>
      <c r="AH756" s="42"/>
      <c r="AI756" s="9"/>
      <c r="AJ756" s="9"/>
    </row>
    <row r="757" customFormat="false" ht="14.4" hidden="false" customHeight="false" outlineLevel="0" collapsed="false">
      <c r="B757" s="76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  <c r="AA757" s="42"/>
      <c r="AB757" s="42"/>
      <c r="AC757" s="42"/>
      <c r="AD757" s="42"/>
      <c r="AE757" s="42"/>
      <c r="AF757" s="42"/>
      <c r="AG757" s="42"/>
      <c r="AH757" s="42"/>
      <c r="AI757" s="9"/>
      <c r="AJ757" s="9"/>
    </row>
    <row r="758" customFormat="false" ht="14.4" hidden="false" customHeight="false" outlineLevel="0" collapsed="false">
      <c r="B758" s="76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  <c r="AA758" s="42"/>
      <c r="AB758" s="42"/>
      <c r="AC758" s="42"/>
      <c r="AD758" s="42"/>
      <c r="AE758" s="42"/>
      <c r="AF758" s="42"/>
      <c r="AG758" s="42"/>
      <c r="AH758" s="42"/>
      <c r="AI758" s="9"/>
      <c r="AJ758" s="9"/>
    </row>
    <row r="759" customFormat="false" ht="14.4" hidden="false" customHeight="false" outlineLevel="0" collapsed="false">
      <c r="B759" s="76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  <c r="AA759" s="42"/>
      <c r="AB759" s="42"/>
      <c r="AC759" s="42"/>
      <c r="AD759" s="42"/>
      <c r="AE759" s="42"/>
      <c r="AF759" s="42"/>
      <c r="AG759" s="42"/>
      <c r="AH759" s="42"/>
      <c r="AI759" s="9"/>
      <c r="AJ759" s="9"/>
    </row>
    <row r="760" customFormat="false" ht="14.4" hidden="false" customHeight="false" outlineLevel="0" collapsed="false">
      <c r="B760" s="76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  <c r="AA760" s="42"/>
      <c r="AB760" s="42"/>
      <c r="AC760" s="42"/>
      <c r="AD760" s="42"/>
      <c r="AE760" s="42"/>
      <c r="AF760" s="42"/>
      <c r="AG760" s="42"/>
      <c r="AH760" s="42"/>
      <c r="AI760" s="9"/>
      <c r="AJ760" s="9"/>
    </row>
    <row r="761" customFormat="false" ht="14.4" hidden="false" customHeight="false" outlineLevel="0" collapsed="false">
      <c r="B761" s="76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  <c r="AA761" s="42"/>
      <c r="AB761" s="42"/>
      <c r="AC761" s="42"/>
      <c r="AD761" s="42"/>
      <c r="AE761" s="42"/>
      <c r="AF761" s="42"/>
      <c r="AG761" s="42"/>
      <c r="AH761" s="42"/>
      <c r="AI761" s="9"/>
      <c r="AJ761" s="9"/>
    </row>
    <row r="762" customFormat="false" ht="14.4" hidden="false" customHeight="false" outlineLevel="0" collapsed="false">
      <c r="B762" s="76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  <c r="AA762" s="42"/>
      <c r="AB762" s="42"/>
      <c r="AC762" s="42"/>
      <c r="AD762" s="42"/>
      <c r="AE762" s="42"/>
      <c r="AF762" s="42"/>
      <c r="AG762" s="42"/>
      <c r="AH762" s="42"/>
      <c r="AI762" s="9"/>
      <c r="AJ762" s="9"/>
    </row>
    <row r="763" customFormat="false" ht="14.4" hidden="false" customHeight="false" outlineLevel="0" collapsed="false">
      <c r="B763" s="76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  <c r="AA763" s="42"/>
      <c r="AB763" s="42"/>
      <c r="AC763" s="42"/>
      <c r="AD763" s="42"/>
      <c r="AE763" s="42"/>
      <c r="AF763" s="42"/>
      <c r="AG763" s="42"/>
      <c r="AH763" s="42"/>
      <c r="AI763" s="9"/>
      <c r="AJ763" s="9"/>
    </row>
    <row r="764" customFormat="false" ht="14.4" hidden="false" customHeight="false" outlineLevel="0" collapsed="false">
      <c r="B764" s="76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  <c r="AA764" s="42"/>
      <c r="AB764" s="42"/>
      <c r="AC764" s="42"/>
      <c r="AD764" s="42"/>
      <c r="AE764" s="42"/>
      <c r="AF764" s="42"/>
      <c r="AG764" s="42"/>
      <c r="AH764" s="42"/>
      <c r="AI764" s="9"/>
      <c r="AJ764" s="9"/>
    </row>
    <row r="765" customFormat="false" ht="14.4" hidden="false" customHeight="false" outlineLevel="0" collapsed="false">
      <c r="B765" s="76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  <c r="AA765" s="42"/>
      <c r="AB765" s="42"/>
      <c r="AC765" s="42"/>
      <c r="AD765" s="42"/>
      <c r="AE765" s="42"/>
      <c r="AF765" s="42"/>
      <c r="AG765" s="42"/>
      <c r="AH765" s="42"/>
      <c r="AI765" s="9"/>
      <c r="AJ765" s="9"/>
    </row>
    <row r="766" customFormat="false" ht="14.4" hidden="false" customHeight="false" outlineLevel="0" collapsed="false">
      <c r="B766" s="76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  <c r="AA766" s="42"/>
      <c r="AB766" s="42"/>
      <c r="AC766" s="42"/>
      <c r="AD766" s="42"/>
      <c r="AE766" s="42"/>
      <c r="AF766" s="42"/>
      <c r="AG766" s="42"/>
      <c r="AH766" s="42"/>
      <c r="AI766" s="9"/>
      <c r="AJ766" s="9"/>
    </row>
    <row r="767" customFormat="false" ht="14.4" hidden="false" customHeight="false" outlineLevel="0" collapsed="false">
      <c r="B767" s="76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  <c r="AA767" s="42"/>
      <c r="AB767" s="42"/>
      <c r="AC767" s="42"/>
      <c r="AD767" s="42"/>
      <c r="AE767" s="42"/>
      <c r="AF767" s="42"/>
      <c r="AG767" s="42"/>
      <c r="AH767" s="42"/>
      <c r="AI767" s="9"/>
      <c r="AJ767" s="9"/>
    </row>
    <row r="768" customFormat="false" ht="14.4" hidden="false" customHeight="false" outlineLevel="0" collapsed="false">
      <c r="B768" s="76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  <c r="AA768" s="42"/>
      <c r="AB768" s="42"/>
      <c r="AC768" s="42"/>
      <c r="AD768" s="42"/>
      <c r="AE768" s="42"/>
      <c r="AF768" s="42"/>
      <c r="AG768" s="42"/>
      <c r="AH768" s="42"/>
      <c r="AI768" s="9"/>
      <c r="AJ768" s="9"/>
    </row>
    <row r="769" customFormat="false" ht="14.4" hidden="false" customHeight="false" outlineLevel="0" collapsed="false">
      <c r="B769" s="76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  <c r="AA769" s="42"/>
      <c r="AB769" s="42"/>
      <c r="AC769" s="42"/>
      <c r="AD769" s="42"/>
      <c r="AE769" s="42"/>
      <c r="AF769" s="42"/>
      <c r="AG769" s="42"/>
      <c r="AH769" s="42"/>
      <c r="AI769" s="9"/>
      <c r="AJ769" s="9"/>
    </row>
    <row r="770" customFormat="false" ht="14.4" hidden="false" customHeight="false" outlineLevel="0" collapsed="false">
      <c r="B770" s="76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  <c r="AA770" s="42"/>
      <c r="AB770" s="42"/>
      <c r="AC770" s="42"/>
      <c r="AD770" s="42"/>
      <c r="AE770" s="42"/>
      <c r="AF770" s="42"/>
      <c r="AG770" s="42"/>
      <c r="AH770" s="42"/>
      <c r="AI770" s="9"/>
      <c r="AJ770" s="9"/>
    </row>
    <row r="771" customFormat="false" ht="14.4" hidden="false" customHeight="false" outlineLevel="0" collapsed="false">
      <c r="B771" s="76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  <c r="AA771" s="42"/>
      <c r="AB771" s="42"/>
      <c r="AC771" s="42"/>
      <c r="AD771" s="42"/>
      <c r="AE771" s="42"/>
      <c r="AF771" s="42"/>
      <c r="AG771" s="42"/>
      <c r="AH771" s="42"/>
      <c r="AI771" s="9"/>
      <c r="AJ771" s="9"/>
    </row>
    <row r="772" customFormat="false" ht="14.4" hidden="false" customHeight="false" outlineLevel="0" collapsed="false">
      <c r="B772" s="76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  <c r="AA772" s="42"/>
      <c r="AB772" s="42"/>
      <c r="AC772" s="42"/>
      <c r="AD772" s="42"/>
      <c r="AE772" s="42"/>
      <c r="AF772" s="42"/>
      <c r="AG772" s="42"/>
      <c r="AH772" s="42"/>
      <c r="AI772" s="9"/>
      <c r="AJ772" s="9"/>
    </row>
    <row r="773" customFormat="false" ht="14.4" hidden="false" customHeight="false" outlineLevel="0" collapsed="false">
      <c r="B773" s="76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  <c r="AA773" s="42"/>
      <c r="AB773" s="42"/>
      <c r="AC773" s="42"/>
      <c r="AD773" s="42"/>
      <c r="AE773" s="42"/>
      <c r="AF773" s="42"/>
      <c r="AG773" s="42"/>
      <c r="AH773" s="42"/>
      <c r="AI773" s="9"/>
      <c r="AJ773" s="9"/>
    </row>
    <row r="774" customFormat="false" ht="14.4" hidden="false" customHeight="false" outlineLevel="0" collapsed="false">
      <c r="B774" s="76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  <c r="AA774" s="42"/>
      <c r="AB774" s="42"/>
      <c r="AC774" s="42"/>
      <c r="AD774" s="42"/>
      <c r="AE774" s="42"/>
      <c r="AF774" s="42"/>
      <c r="AG774" s="42"/>
      <c r="AH774" s="42"/>
      <c r="AI774" s="9"/>
      <c r="AJ774" s="9"/>
    </row>
    <row r="775" customFormat="false" ht="14.4" hidden="false" customHeight="false" outlineLevel="0" collapsed="false">
      <c r="B775" s="76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  <c r="AA775" s="42"/>
      <c r="AB775" s="42"/>
      <c r="AC775" s="42"/>
      <c r="AD775" s="42"/>
      <c r="AE775" s="42"/>
      <c r="AF775" s="42"/>
      <c r="AG775" s="42"/>
      <c r="AH775" s="42"/>
      <c r="AI775" s="9"/>
      <c r="AJ775" s="9"/>
    </row>
    <row r="776" customFormat="false" ht="14.4" hidden="false" customHeight="false" outlineLevel="0" collapsed="false">
      <c r="B776" s="76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  <c r="AA776" s="42"/>
      <c r="AB776" s="42"/>
      <c r="AC776" s="42"/>
      <c r="AD776" s="42"/>
      <c r="AE776" s="42"/>
      <c r="AF776" s="42"/>
      <c r="AG776" s="42"/>
      <c r="AH776" s="42"/>
      <c r="AI776" s="9"/>
      <c r="AJ776" s="9"/>
    </row>
    <row r="777" customFormat="false" ht="14.4" hidden="false" customHeight="false" outlineLevel="0" collapsed="false">
      <c r="B777" s="76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  <c r="AA777" s="42"/>
      <c r="AB777" s="42"/>
      <c r="AC777" s="42"/>
      <c r="AD777" s="42"/>
      <c r="AE777" s="42"/>
      <c r="AF777" s="42"/>
      <c r="AG777" s="42"/>
      <c r="AH777" s="42"/>
      <c r="AI777" s="9"/>
      <c r="AJ777" s="9"/>
    </row>
    <row r="778" customFormat="false" ht="14.4" hidden="false" customHeight="false" outlineLevel="0" collapsed="false">
      <c r="B778" s="76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  <c r="AA778" s="42"/>
      <c r="AB778" s="42"/>
      <c r="AC778" s="42"/>
      <c r="AD778" s="42"/>
      <c r="AE778" s="42"/>
      <c r="AF778" s="42"/>
      <c r="AG778" s="42"/>
      <c r="AH778" s="42"/>
      <c r="AI778" s="9"/>
      <c r="AJ778" s="9"/>
    </row>
    <row r="779" customFormat="false" ht="14.4" hidden="false" customHeight="false" outlineLevel="0" collapsed="false">
      <c r="B779" s="76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  <c r="AA779" s="42"/>
      <c r="AB779" s="42"/>
      <c r="AC779" s="42"/>
      <c r="AD779" s="42"/>
      <c r="AE779" s="42"/>
      <c r="AF779" s="42"/>
      <c r="AG779" s="42"/>
      <c r="AH779" s="42"/>
      <c r="AI779" s="9"/>
      <c r="AJ779" s="9"/>
    </row>
    <row r="780" customFormat="false" ht="14.4" hidden="false" customHeight="false" outlineLevel="0" collapsed="false">
      <c r="B780" s="76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  <c r="AA780" s="42"/>
      <c r="AB780" s="42"/>
      <c r="AC780" s="42"/>
      <c r="AD780" s="42"/>
      <c r="AE780" s="42"/>
      <c r="AF780" s="42"/>
      <c r="AG780" s="42"/>
      <c r="AH780" s="42"/>
      <c r="AI780" s="9"/>
      <c r="AJ780" s="9"/>
    </row>
    <row r="781" customFormat="false" ht="14.4" hidden="false" customHeight="false" outlineLevel="0" collapsed="false">
      <c r="B781" s="76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  <c r="AA781" s="42"/>
      <c r="AB781" s="42"/>
      <c r="AC781" s="42"/>
      <c r="AD781" s="42"/>
      <c r="AE781" s="42"/>
      <c r="AF781" s="42"/>
      <c r="AG781" s="42"/>
      <c r="AH781" s="42"/>
      <c r="AI781" s="9"/>
      <c r="AJ781" s="9"/>
    </row>
    <row r="782" customFormat="false" ht="14.4" hidden="false" customHeight="false" outlineLevel="0" collapsed="false">
      <c r="B782" s="76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  <c r="AA782" s="42"/>
      <c r="AB782" s="42"/>
      <c r="AC782" s="42"/>
      <c r="AD782" s="42"/>
      <c r="AE782" s="42"/>
      <c r="AF782" s="42"/>
      <c r="AG782" s="42"/>
      <c r="AH782" s="42"/>
      <c r="AI782" s="9"/>
      <c r="AJ782" s="9"/>
    </row>
    <row r="783" customFormat="false" ht="14.4" hidden="false" customHeight="false" outlineLevel="0" collapsed="false">
      <c r="B783" s="76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  <c r="AA783" s="42"/>
      <c r="AB783" s="42"/>
      <c r="AC783" s="42"/>
      <c r="AD783" s="42"/>
      <c r="AE783" s="42"/>
      <c r="AF783" s="42"/>
      <c r="AG783" s="42"/>
      <c r="AH783" s="42"/>
      <c r="AI783" s="9"/>
      <c r="AJ783" s="9"/>
    </row>
    <row r="784" customFormat="false" ht="14.4" hidden="false" customHeight="false" outlineLevel="0" collapsed="false">
      <c r="B784" s="76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  <c r="AA784" s="42"/>
      <c r="AB784" s="42"/>
      <c r="AC784" s="42"/>
      <c r="AD784" s="42"/>
      <c r="AE784" s="42"/>
      <c r="AF784" s="42"/>
      <c r="AG784" s="42"/>
      <c r="AH784" s="42"/>
      <c r="AI784" s="9"/>
      <c r="AJ784" s="9"/>
    </row>
    <row r="785" customFormat="false" ht="14.4" hidden="false" customHeight="false" outlineLevel="0" collapsed="false">
      <c r="B785" s="76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  <c r="AA785" s="42"/>
      <c r="AB785" s="42"/>
      <c r="AC785" s="42"/>
      <c r="AD785" s="42"/>
      <c r="AE785" s="42"/>
      <c r="AF785" s="42"/>
      <c r="AG785" s="42"/>
      <c r="AH785" s="42"/>
      <c r="AI785" s="9"/>
      <c r="AJ785" s="9"/>
    </row>
    <row r="786" customFormat="false" ht="14.4" hidden="false" customHeight="false" outlineLevel="0" collapsed="false">
      <c r="B786" s="76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  <c r="AA786" s="42"/>
      <c r="AB786" s="42"/>
      <c r="AC786" s="42"/>
      <c r="AD786" s="42"/>
      <c r="AE786" s="42"/>
      <c r="AF786" s="42"/>
      <c r="AG786" s="42"/>
      <c r="AH786" s="42"/>
      <c r="AI786" s="9"/>
      <c r="AJ786" s="9"/>
    </row>
    <row r="787" customFormat="false" ht="14.4" hidden="false" customHeight="false" outlineLevel="0" collapsed="false">
      <c r="B787" s="76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  <c r="AA787" s="42"/>
      <c r="AB787" s="42"/>
      <c r="AC787" s="42"/>
      <c r="AD787" s="42"/>
      <c r="AE787" s="42"/>
      <c r="AF787" s="42"/>
      <c r="AG787" s="42"/>
      <c r="AH787" s="42"/>
      <c r="AI787" s="9"/>
      <c r="AJ787" s="9"/>
    </row>
    <row r="788" customFormat="false" ht="14.4" hidden="false" customHeight="false" outlineLevel="0" collapsed="false">
      <c r="B788" s="76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  <c r="AA788" s="42"/>
      <c r="AB788" s="42"/>
      <c r="AC788" s="42"/>
      <c r="AD788" s="42"/>
      <c r="AE788" s="42"/>
      <c r="AF788" s="42"/>
      <c r="AG788" s="42"/>
      <c r="AH788" s="42"/>
      <c r="AI788" s="9"/>
      <c r="AJ788" s="9"/>
    </row>
    <row r="789" customFormat="false" ht="14.4" hidden="false" customHeight="false" outlineLevel="0" collapsed="false">
      <c r="B789" s="76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  <c r="AA789" s="42"/>
      <c r="AB789" s="42"/>
      <c r="AC789" s="42"/>
      <c r="AD789" s="42"/>
      <c r="AE789" s="42"/>
      <c r="AF789" s="42"/>
      <c r="AG789" s="42"/>
      <c r="AH789" s="42"/>
      <c r="AI789" s="9"/>
      <c r="AJ789" s="9"/>
    </row>
    <row r="790" customFormat="false" ht="14.4" hidden="false" customHeight="false" outlineLevel="0" collapsed="false">
      <c r="B790" s="76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  <c r="AA790" s="42"/>
      <c r="AB790" s="42"/>
      <c r="AC790" s="42"/>
      <c r="AD790" s="42"/>
      <c r="AE790" s="42"/>
      <c r="AF790" s="42"/>
      <c r="AG790" s="42"/>
      <c r="AH790" s="42"/>
      <c r="AI790" s="9"/>
      <c r="AJ790" s="9"/>
    </row>
    <row r="791" customFormat="false" ht="14.4" hidden="false" customHeight="false" outlineLevel="0" collapsed="false">
      <c r="B791" s="76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  <c r="AA791" s="42"/>
      <c r="AB791" s="42"/>
      <c r="AC791" s="42"/>
      <c r="AD791" s="42"/>
      <c r="AE791" s="42"/>
      <c r="AF791" s="42"/>
      <c r="AG791" s="42"/>
      <c r="AH791" s="42"/>
      <c r="AI791" s="9"/>
      <c r="AJ791" s="9"/>
    </row>
    <row r="792" customFormat="false" ht="14.4" hidden="false" customHeight="false" outlineLevel="0" collapsed="false">
      <c r="B792" s="76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  <c r="AA792" s="42"/>
      <c r="AB792" s="42"/>
      <c r="AC792" s="42"/>
      <c r="AD792" s="42"/>
      <c r="AE792" s="42"/>
      <c r="AF792" s="42"/>
      <c r="AG792" s="42"/>
      <c r="AH792" s="42"/>
      <c r="AI792" s="9"/>
      <c r="AJ792" s="9"/>
    </row>
    <row r="793" customFormat="false" ht="14.4" hidden="false" customHeight="false" outlineLevel="0" collapsed="false">
      <c r="B793" s="76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  <c r="AA793" s="42"/>
      <c r="AB793" s="42"/>
      <c r="AC793" s="42"/>
      <c r="AD793" s="42"/>
      <c r="AE793" s="42"/>
      <c r="AF793" s="42"/>
      <c r="AG793" s="42"/>
      <c r="AH793" s="42"/>
      <c r="AI793" s="9"/>
      <c r="AJ793" s="9"/>
    </row>
    <row r="794" customFormat="false" ht="14.4" hidden="false" customHeight="false" outlineLevel="0" collapsed="false">
      <c r="B794" s="76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  <c r="AA794" s="42"/>
      <c r="AB794" s="42"/>
      <c r="AC794" s="42"/>
      <c r="AD794" s="42"/>
      <c r="AE794" s="42"/>
      <c r="AF794" s="42"/>
      <c r="AG794" s="42"/>
      <c r="AH794" s="42"/>
      <c r="AI794" s="9"/>
      <c r="AJ794" s="9"/>
    </row>
    <row r="795" customFormat="false" ht="14.4" hidden="false" customHeight="false" outlineLevel="0" collapsed="false">
      <c r="B795" s="76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  <c r="AA795" s="42"/>
      <c r="AB795" s="42"/>
      <c r="AC795" s="42"/>
      <c r="AD795" s="42"/>
      <c r="AE795" s="42"/>
      <c r="AF795" s="42"/>
      <c r="AG795" s="42"/>
      <c r="AH795" s="42"/>
      <c r="AI795" s="9"/>
      <c r="AJ795" s="9"/>
    </row>
    <row r="796" customFormat="false" ht="14.4" hidden="false" customHeight="false" outlineLevel="0" collapsed="false">
      <c r="B796" s="76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  <c r="AA796" s="42"/>
      <c r="AB796" s="42"/>
      <c r="AC796" s="42"/>
      <c r="AD796" s="42"/>
      <c r="AE796" s="42"/>
      <c r="AF796" s="42"/>
      <c r="AG796" s="42"/>
      <c r="AH796" s="42"/>
      <c r="AI796" s="9"/>
      <c r="AJ796" s="9"/>
    </row>
    <row r="797" customFormat="false" ht="14.4" hidden="false" customHeight="false" outlineLevel="0" collapsed="false">
      <c r="B797" s="76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  <c r="AA797" s="42"/>
      <c r="AB797" s="42"/>
      <c r="AC797" s="42"/>
      <c r="AD797" s="42"/>
      <c r="AE797" s="42"/>
      <c r="AF797" s="42"/>
      <c r="AG797" s="42"/>
      <c r="AH797" s="42"/>
      <c r="AI797" s="9"/>
      <c r="AJ797" s="9"/>
    </row>
    <row r="798" customFormat="false" ht="14.4" hidden="false" customHeight="false" outlineLevel="0" collapsed="false">
      <c r="B798" s="76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  <c r="AA798" s="42"/>
      <c r="AB798" s="42"/>
      <c r="AC798" s="42"/>
      <c r="AD798" s="42"/>
      <c r="AE798" s="42"/>
      <c r="AF798" s="42"/>
      <c r="AG798" s="42"/>
      <c r="AH798" s="42"/>
      <c r="AI798" s="9"/>
      <c r="AJ798" s="9"/>
    </row>
    <row r="799" customFormat="false" ht="14.4" hidden="false" customHeight="false" outlineLevel="0" collapsed="false">
      <c r="B799" s="76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  <c r="AA799" s="42"/>
      <c r="AB799" s="42"/>
      <c r="AC799" s="42"/>
      <c r="AD799" s="42"/>
      <c r="AE799" s="42"/>
      <c r="AF799" s="42"/>
      <c r="AG799" s="42"/>
      <c r="AH799" s="42"/>
      <c r="AI799" s="9"/>
      <c r="AJ799" s="9"/>
    </row>
    <row r="800" customFormat="false" ht="14.4" hidden="false" customHeight="false" outlineLevel="0" collapsed="false">
      <c r="B800" s="76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  <c r="AA800" s="42"/>
      <c r="AB800" s="42"/>
      <c r="AC800" s="42"/>
      <c r="AD800" s="42"/>
      <c r="AE800" s="42"/>
      <c r="AF800" s="42"/>
      <c r="AG800" s="42"/>
      <c r="AH800" s="42"/>
      <c r="AI800" s="9"/>
      <c r="AJ800" s="9"/>
    </row>
    <row r="801" customFormat="false" ht="14.4" hidden="false" customHeight="false" outlineLevel="0" collapsed="false">
      <c r="B801" s="76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  <c r="AA801" s="42"/>
      <c r="AB801" s="42"/>
      <c r="AC801" s="42"/>
      <c r="AD801" s="42"/>
      <c r="AE801" s="42"/>
      <c r="AF801" s="42"/>
      <c r="AG801" s="42"/>
      <c r="AH801" s="42"/>
      <c r="AI801" s="9"/>
      <c r="AJ801" s="9"/>
    </row>
    <row r="802" customFormat="false" ht="14.4" hidden="false" customHeight="false" outlineLevel="0" collapsed="false">
      <c r="B802" s="76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  <c r="AA802" s="42"/>
      <c r="AB802" s="42"/>
      <c r="AC802" s="42"/>
      <c r="AD802" s="42"/>
      <c r="AE802" s="42"/>
      <c r="AF802" s="42"/>
      <c r="AG802" s="42"/>
      <c r="AH802" s="42"/>
      <c r="AI802" s="9"/>
      <c r="AJ802" s="9"/>
    </row>
    <row r="803" customFormat="false" ht="14.4" hidden="false" customHeight="false" outlineLevel="0" collapsed="false">
      <c r="B803" s="76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  <c r="AA803" s="42"/>
      <c r="AB803" s="42"/>
      <c r="AC803" s="42"/>
      <c r="AD803" s="42"/>
      <c r="AE803" s="42"/>
      <c r="AF803" s="42"/>
      <c r="AG803" s="42"/>
      <c r="AH803" s="42"/>
      <c r="AI803" s="9"/>
      <c r="AJ803" s="9"/>
    </row>
    <row r="804" customFormat="false" ht="14.4" hidden="false" customHeight="false" outlineLevel="0" collapsed="false">
      <c r="B804" s="76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  <c r="AA804" s="42"/>
      <c r="AB804" s="42"/>
      <c r="AC804" s="42"/>
      <c r="AD804" s="42"/>
      <c r="AE804" s="42"/>
      <c r="AF804" s="42"/>
      <c r="AG804" s="42"/>
      <c r="AH804" s="42"/>
      <c r="AI804" s="9"/>
      <c r="AJ804" s="9"/>
    </row>
    <row r="805" customFormat="false" ht="14.4" hidden="false" customHeight="false" outlineLevel="0" collapsed="false">
      <c r="B805" s="76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  <c r="AA805" s="42"/>
      <c r="AB805" s="42"/>
      <c r="AC805" s="42"/>
      <c r="AD805" s="42"/>
      <c r="AE805" s="42"/>
      <c r="AF805" s="42"/>
      <c r="AG805" s="42"/>
      <c r="AH805" s="42"/>
      <c r="AI805" s="9"/>
      <c r="AJ805" s="9"/>
    </row>
    <row r="806" customFormat="false" ht="14.4" hidden="false" customHeight="false" outlineLevel="0" collapsed="false">
      <c r="B806" s="76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  <c r="AA806" s="42"/>
      <c r="AB806" s="42"/>
      <c r="AC806" s="42"/>
      <c r="AD806" s="42"/>
      <c r="AE806" s="42"/>
      <c r="AF806" s="42"/>
      <c r="AG806" s="42"/>
      <c r="AH806" s="42"/>
      <c r="AI806" s="9"/>
      <c r="AJ806" s="9"/>
    </row>
    <row r="807" customFormat="false" ht="14.4" hidden="false" customHeight="false" outlineLevel="0" collapsed="false">
      <c r="B807" s="76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  <c r="AA807" s="42"/>
      <c r="AB807" s="42"/>
      <c r="AC807" s="42"/>
      <c r="AD807" s="42"/>
      <c r="AE807" s="42"/>
      <c r="AF807" s="42"/>
      <c r="AG807" s="42"/>
      <c r="AH807" s="42"/>
      <c r="AI807" s="9"/>
      <c r="AJ807" s="9"/>
    </row>
    <row r="808" customFormat="false" ht="14.4" hidden="false" customHeight="false" outlineLevel="0" collapsed="false">
      <c r="B808" s="76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  <c r="AA808" s="42"/>
      <c r="AB808" s="42"/>
      <c r="AC808" s="42"/>
      <c r="AD808" s="42"/>
      <c r="AE808" s="42"/>
      <c r="AF808" s="42"/>
      <c r="AG808" s="42"/>
      <c r="AH808" s="42"/>
      <c r="AI808" s="9"/>
      <c r="AJ808" s="9"/>
    </row>
    <row r="809" customFormat="false" ht="14.4" hidden="false" customHeight="false" outlineLevel="0" collapsed="false">
      <c r="B809" s="76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  <c r="AA809" s="42"/>
      <c r="AB809" s="42"/>
      <c r="AC809" s="42"/>
      <c r="AD809" s="42"/>
      <c r="AE809" s="42"/>
      <c r="AF809" s="42"/>
      <c r="AG809" s="42"/>
      <c r="AH809" s="42"/>
      <c r="AI809" s="9"/>
      <c r="AJ809" s="9"/>
    </row>
    <row r="810" customFormat="false" ht="14.4" hidden="false" customHeight="false" outlineLevel="0" collapsed="false">
      <c r="B810" s="76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F810" s="42"/>
      <c r="AG810" s="42"/>
      <c r="AH810" s="42"/>
      <c r="AI810" s="9"/>
      <c r="AJ810" s="9"/>
    </row>
    <row r="811" customFormat="false" ht="14.4" hidden="false" customHeight="false" outlineLevel="0" collapsed="false">
      <c r="B811" s="76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  <c r="AA811" s="42"/>
      <c r="AB811" s="42"/>
      <c r="AC811" s="42"/>
      <c r="AD811" s="42"/>
      <c r="AE811" s="42"/>
      <c r="AF811" s="42"/>
      <c r="AG811" s="42"/>
      <c r="AH811" s="42"/>
      <c r="AI811" s="9"/>
      <c r="AJ811" s="9"/>
    </row>
    <row r="812" customFormat="false" ht="14.4" hidden="false" customHeight="false" outlineLevel="0" collapsed="false">
      <c r="B812" s="76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  <c r="AA812" s="42"/>
      <c r="AB812" s="42"/>
      <c r="AC812" s="42"/>
      <c r="AD812" s="42"/>
      <c r="AE812" s="42"/>
      <c r="AF812" s="42"/>
      <c r="AG812" s="42"/>
      <c r="AH812" s="42"/>
      <c r="AI812" s="9"/>
      <c r="AJ812" s="9"/>
    </row>
    <row r="813" customFormat="false" ht="14.4" hidden="false" customHeight="false" outlineLevel="0" collapsed="false">
      <c r="B813" s="76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  <c r="AA813" s="42"/>
      <c r="AB813" s="42"/>
      <c r="AC813" s="42"/>
      <c r="AD813" s="42"/>
      <c r="AE813" s="42"/>
      <c r="AF813" s="42"/>
      <c r="AG813" s="42"/>
      <c r="AH813" s="42"/>
      <c r="AI813" s="9"/>
      <c r="AJ813" s="9"/>
    </row>
    <row r="814" customFormat="false" ht="14.4" hidden="false" customHeight="false" outlineLevel="0" collapsed="false">
      <c r="B814" s="76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  <c r="AA814" s="42"/>
      <c r="AB814" s="42"/>
      <c r="AC814" s="42"/>
      <c r="AD814" s="42"/>
      <c r="AE814" s="42"/>
      <c r="AF814" s="42"/>
      <c r="AG814" s="42"/>
      <c r="AH814" s="42"/>
      <c r="AI814" s="9"/>
      <c r="AJ814" s="9"/>
    </row>
    <row r="815" customFormat="false" ht="14.4" hidden="false" customHeight="false" outlineLevel="0" collapsed="false">
      <c r="B815" s="76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  <c r="AA815" s="42"/>
      <c r="AB815" s="42"/>
      <c r="AC815" s="42"/>
      <c r="AD815" s="42"/>
      <c r="AE815" s="42"/>
      <c r="AF815" s="42"/>
      <c r="AG815" s="42"/>
      <c r="AH815" s="42"/>
      <c r="AI815" s="9"/>
      <c r="AJ815" s="9"/>
    </row>
    <row r="816" customFormat="false" ht="14.4" hidden="false" customHeight="false" outlineLevel="0" collapsed="false">
      <c r="B816" s="76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  <c r="AA816" s="42"/>
      <c r="AB816" s="42"/>
      <c r="AC816" s="42"/>
      <c r="AD816" s="42"/>
      <c r="AE816" s="42"/>
      <c r="AF816" s="42"/>
      <c r="AG816" s="42"/>
      <c r="AH816" s="42"/>
      <c r="AI816" s="9"/>
      <c r="AJ816" s="9"/>
    </row>
    <row r="817" customFormat="false" ht="14.4" hidden="false" customHeight="false" outlineLevel="0" collapsed="false">
      <c r="B817" s="76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  <c r="AA817" s="42"/>
      <c r="AB817" s="42"/>
      <c r="AC817" s="42"/>
      <c r="AD817" s="42"/>
      <c r="AE817" s="42"/>
      <c r="AF817" s="42"/>
      <c r="AG817" s="42"/>
      <c r="AH817" s="42"/>
      <c r="AI817" s="9"/>
      <c r="AJ817" s="9"/>
    </row>
    <row r="818" customFormat="false" ht="14.4" hidden="false" customHeight="false" outlineLevel="0" collapsed="false">
      <c r="B818" s="76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  <c r="AA818" s="42"/>
      <c r="AB818" s="42"/>
      <c r="AC818" s="42"/>
      <c r="AD818" s="42"/>
      <c r="AE818" s="42"/>
      <c r="AF818" s="42"/>
      <c r="AG818" s="42"/>
      <c r="AH818" s="42"/>
      <c r="AI818" s="9"/>
      <c r="AJ818" s="9"/>
    </row>
    <row r="819" customFormat="false" ht="14.4" hidden="false" customHeight="false" outlineLevel="0" collapsed="false">
      <c r="B819" s="76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  <c r="AA819" s="42"/>
      <c r="AB819" s="42"/>
      <c r="AC819" s="42"/>
      <c r="AD819" s="42"/>
      <c r="AE819" s="42"/>
      <c r="AF819" s="42"/>
      <c r="AG819" s="42"/>
      <c r="AH819" s="42"/>
      <c r="AI819" s="9"/>
      <c r="AJ819" s="9"/>
    </row>
    <row r="820" customFormat="false" ht="14.4" hidden="false" customHeight="false" outlineLevel="0" collapsed="false">
      <c r="B820" s="76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  <c r="AA820" s="42"/>
      <c r="AB820" s="42"/>
      <c r="AC820" s="42"/>
      <c r="AD820" s="42"/>
      <c r="AE820" s="42"/>
      <c r="AF820" s="42"/>
      <c r="AG820" s="42"/>
      <c r="AH820" s="42"/>
      <c r="AI820" s="9"/>
      <c r="AJ820" s="9"/>
    </row>
    <row r="821" customFormat="false" ht="14.4" hidden="false" customHeight="false" outlineLevel="0" collapsed="false">
      <c r="B821" s="76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  <c r="AA821" s="42"/>
      <c r="AB821" s="42"/>
      <c r="AC821" s="42"/>
      <c r="AD821" s="42"/>
      <c r="AE821" s="42"/>
      <c r="AF821" s="42"/>
      <c r="AG821" s="42"/>
      <c r="AH821" s="42"/>
      <c r="AI821" s="9"/>
      <c r="AJ821" s="9"/>
    </row>
    <row r="822" customFormat="false" ht="14.4" hidden="false" customHeight="false" outlineLevel="0" collapsed="false">
      <c r="B822" s="76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  <c r="AA822" s="42"/>
      <c r="AB822" s="42"/>
      <c r="AC822" s="42"/>
      <c r="AD822" s="42"/>
      <c r="AE822" s="42"/>
      <c r="AF822" s="42"/>
      <c r="AG822" s="42"/>
      <c r="AH822" s="42"/>
      <c r="AI822" s="9"/>
      <c r="AJ822" s="9"/>
    </row>
    <row r="823" customFormat="false" ht="14.4" hidden="false" customHeight="false" outlineLevel="0" collapsed="false">
      <c r="B823" s="76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  <c r="AA823" s="42"/>
      <c r="AB823" s="42"/>
      <c r="AC823" s="42"/>
      <c r="AD823" s="42"/>
      <c r="AE823" s="42"/>
      <c r="AF823" s="42"/>
      <c r="AG823" s="42"/>
      <c r="AH823" s="42"/>
      <c r="AI823" s="9"/>
      <c r="AJ823" s="9"/>
    </row>
    <row r="824" customFormat="false" ht="14.4" hidden="false" customHeight="false" outlineLevel="0" collapsed="false">
      <c r="B824" s="76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  <c r="AA824" s="42"/>
      <c r="AB824" s="42"/>
      <c r="AC824" s="42"/>
      <c r="AD824" s="42"/>
      <c r="AE824" s="42"/>
      <c r="AF824" s="42"/>
      <c r="AG824" s="42"/>
      <c r="AH824" s="42"/>
      <c r="AI824" s="9"/>
      <c r="AJ824" s="9"/>
    </row>
    <row r="825" customFormat="false" ht="14.4" hidden="false" customHeight="false" outlineLevel="0" collapsed="false">
      <c r="B825" s="76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  <c r="AA825" s="42"/>
      <c r="AB825" s="42"/>
      <c r="AC825" s="42"/>
      <c r="AD825" s="42"/>
      <c r="AE825" s="42"/>
      <c r="AF825" s="42"/>
      <c r="AG825" s="42"/>
      <c r="AH825" s="42"/>
      <c r="AI825" s="9"/>
      <c r="AJ825" s="9"/>
    </row>
    <row r="826" customFormat="false" ht="14.4" hidden="false" customHeight="false" outlineLevel="0" collapsed="false">
      <c r="B826" s="76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  <c r="AA826" s="42"/>
      <c r="AB826" s="42"/>
      <c r="AC826" s="42"/>
      <c r="AD826" s="42"/>
      <c r="AE826" s="42"/>
      <c r="AF826" s="42"/>
      <c r="AG826" s="42"/>
      <c r="AH826" s="42"/>
      <c r="AI826" s="9"/>
      <c r="AJ826" s="9"/>
    </row>
    <row r="827" customFormat="false" ht="14.4" hidden="false" customHeight="false" outlineLevel="0" collapsed="false">
      <c r="B827" s="76"/>
      <c r="C827" s="42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  <c r="AA827" s="42"/>
      <c r="AB827" s="42"/>
      <c r="AC827" s="42"/>
      <c r="AD827" s="42"/>
      <c r="AE827" s="42"/>
      <c r="AF827" s="42"/>
      <c r="AG827" s="42"/>
      <c r="AH827" s="42"/>
      <c r="AI827" s="9"/>
      <c r="AJ827" s="9"/>
    </row>
    <row r="828" customFormat="false" ht="14.4" hidden="false" customHeight="false" outlineLevel="0" collapsed="false">
      <c r="B828" s="76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  <c r="AA828" s="42"/>
      <c r="AB828" s="42"/>
      <c r="AC828" s="42"/>
      <c r="AD828" s="42"/>
      <c r="AE828" s="42"/>
      <c r="AF828" s="42"/>
      <c r="AG828" s="42"/>
      <c r="AH828" s="42"/>
      <c r="AI828" s="9"/>
      <c r="AJ828" s="9"/>
    </row>
    <row r="829" customFormat="false" ht="14.4" hidden="false" customHeight="false" outlineLevel="0" collapsed="false">
      <c r="B829" s="76"/>
      <c r="C829" s="42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  <c r="AA829" s="42"/>
      <c r="AB829" s="42"/>
      <c r="AC829" s="42"/>
      <c r="AD829" s="42"/>
      <c r="AE829" s="42"/>
      <c r="AF829" s="42"/>
      <c r="AG829" s="42"/>
      <c r="AH829" s="42"/>
      <c r="AI829" s="9"/>
      <c r="AJ829" s="9"/>
    </row>
    <row r="830" customFormat="false" ht="14.4" hidden="false" customHeight="false" outlineLevel="0" collapsed="false">
      <c r="B830" s="76"/>
      <c r="C830" s="42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  <c r="AA830" s="42"/>
      <c r="AB830" s="42"/>
      <c r="AC830" s="42"/>
      <c r="AD830" s="42"/>
      <c r="AE830" s="42"/>
      <c r="AF830" s="42"/>
      <c r="AG830" s="42"/>
      <c r="AH830" s="42"/>
      <c r="AI830" s="9"/>
      <c r="AJ830" s="9"/>
    </row>
    <row r="831" customFormat="false" ht="14.4" hidden="false" customHeight="false" outlineLevel="0" collapsed="false">
      <c r="B831" s="76"/>
      <c r="C831" s="42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  <c r="AA831" s="42"/>
      <c r="AB831" s="42"/>
      <c r="AC831" s="42"/>
      <c r="AD831" s="42"/>
      <c r="AE831" s="42"/>
      <c r="AF831" s="42"/>
      <c r="AG831" s="42"/>
      <c r="AH831" s="42"/>
      <c r="AI831" s="9"/>
      <c r="AJ831" s="9"/>
    </row>
    <row r="832" customFormat="false" ht="14.4" hidden="false" customHeight="false" outlineLevel="0" collapsed="false">
      <c r="B832" s="76"/>
      <c r="C832" s="42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  <c r="AA832" s="42"/>
      <c r="AB832" s="42"/>
      <c r="AC832" s="42"/>
      <c r="AD832" s="42"/>
      <c r="AE832" s="42"/>
      <c r="AF832" s="42"/>
      <c r="AG832" s="42"/>
      <c r="AH832" s="42"/>
      <c r="AI832" s="9"/>
      <c r="AJ832" s="9"/>
    </row>
    <row r="833" customFormat="false" ht="14.4" hidden="false" customHeight="false" outlineLevel="0" collapsed="false">
      <c r="B833" s="76"/>
      <c r="C833" s="42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  <c r="AA833" s="42"/>
      <c r="AB833" s="42"/>
      <c r="AC833" s="42"/>
      <c r="AD833" s="42"/>
      <c r="AE833" s="42"/>
      <c r="AF833" s="42"/>
      <c r="AG833" s="42"/>
      <c r="AH833" s="42"/>
      <c r="AI833" s="9"/>
      <c r="AJ833" s="9"/>
    </row>
    <row r="834" customFormat="false" ht="14.4" hidden="false" customHeight="false" outlineLevel="0" collapsed="false">
      <c r="B834" s="76"/>
      <c r="C834" s="42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  <c r="AA834" s="42"/>
      <c r="AB834" s="42"/>
      <c r="AC834" s="42"/>
      <c r="AD834" s="42"/>
      <c r="AE834" s="42"/>
      <c r="AF834" s="42"/>
      <c r="AG834" s="42"/>
      <c r="AH834" s="42"/>
      <c r="AI834" s="9"/>
      <c r="AJ834" s="9"/>
    </row>
    <row r="835" customFormat="false" ht="14.4" hidden="false" customHeight="false" outlineLevel="0" collapsed="false">
      <c r="B835" s="76"/>
      <c r="C835" s="42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  <c r="AA835" s="42"/>
      <c r="AB835" s="42"/>
      <c r="AC835" s="42"/>
      <c r="AD835" s="42"/>
      <c r="AE835" s="42"/>
      <c r="AF835" s="42"/>
      <c r="AG835" s="42"/>
      <c r="AH835" s="42"/>
      <c r="AI835" s="9"/>
      <c r="AJ835" s="9"/>
    </row>
    <row r="836" customFormat="false" ht="14.4" hidden="false" customHeight="false" outlineLevel="0" collapsed="false">
      <c r="B836" s="76"/>
      <c r="C836" s="42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  <c r="AA836" s="42"/>
      <c r="AB836" s="42"/>
      <c r="AC836" s="42"/>
      <c r="AD836" s="42"/>
      <c r="AE836" s="42"/>
      <c r="AF836" s="42"/>
      <c r="AG836" s="42"/>
      <c r="AH836" s="42"/>
      <c r="AI836" s="9"/>
      <c r="AJ836" s="9"/>
    </row>
    <row r="837" customFormat="false" ht="14.4" hidden="false" customHeight="false" outlineLevel="0" collapsed="false">
      <c r="B837" s="76"/>
      <c r="C837" s="42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  <c r="AA837" s="42"/>
      <c r="AB837" s="42"/>
      <c r="AC837" s="42"/>
      <c r="AD837" s="42"/>
      <c r="AE837" s="42"/>
      <c r="AF837" s="42"/>
      <c r="AG837" s="42"/>
      <c r="AH837" s="42"/>
      <c r="AI837" s="9"/>
      <c r="AJ837" s="9"/>
    </row>
    <row r="838" customFormat="false" ht="14.4" hidden="false" customHeight="false" outlineLevel="0" collapsed="false">
      <c r="B838" s="76"/>
      <c r="C838" s="42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  <c r="AA838" s="42"/>
      <c r="AB838" s="42"/>
      <c r="AC838" s="42"/>
      <c r="AD838" s="42"/>
      <c r="AE838" s="42"/>
      <c r="AF838" s="42"/>
      <c r="AG838" s="42"/>
      <c r="AH838" s="42"/>
      <c r="AI838" s="9"/>
      <c r="AJ838" s="9"/>
    </row>
    <row r="839" customFormat="false" ht="14.4" hidden="false" customHeight="false" outlineLevel="0" collapsed="false">
      <c r="B839" s="76"/>
      <c r="C839" s="42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  <c r="AA839" s="42"/>
      <c r="AB839" s="42"/>
      <c r="AC839" s="42"/>
      <c r="AD839" s="42"/>
      <c r="AE839" s="42"/>
      <c r="AF839" s="42"/>
      <c r="AG839" s="42"/>
      <c r="AH839" s="42"/>
      <c r="AI839" s="9"/>
      <c r="AJ839" s="9"/>
    </row>
    <row r="840" customFormat="false" ht="14.4" hidden="false" customHeight="false" outlineLevel="0" collapsed="false">
      <c r="B840" s="76"/>
      <c r="C840" s="42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  <c r="AA840" s="42"/>
      <c r="AB840" s="42"/>
      <c r="AC840" s="42"/>
      <c r="AD840" s="42"/>
      <c r="AE840" s="42"/>
      <c r="AF840" s="42"/>
      <c r="AG840" s="42"/>
      <c r="AH840" s="42"/>
      <c r="AI840" s="9"/>
      <c r="AJ840" s="9"/>
    </row>
    <row r="841" customFormat="false" ht="14.4" hidden="false" customHeight="false" outlineLevel="0" collapsed="false">
      <c r="B841" s="76"/>
      <c r="C841" s="42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  <c r="AA841" s="42"/>
      <c r="AB841" s="42"/>
      <c r="AC841" s="42"/>
      <c r="AD841" s="42"/>
      <c r="AE841" s="42"/>
      <c r="AF841" s="42"/>
      <c r="AG841" s="42"/>
      <c r="AH841" s="42"/>
      <c r="AI841" s="9"/>
      <c r="AJ841" s="9"/>
    </row>
    <row r="842" customFormat="false" ht="14.4" hidden="false" customHeight="false" outlineLevel="0" collapsed="false">
      <c r="B842" s="76"/>
      <c r="C842" s="42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  <c r="AA842" s="42"/>
      <c r="AB842" s="42"/>
      <c r="AC842" s="42"/>
      <c r="AD842" s="42"/>
      <c r="AE842" s="42"/>
      <c r="AF842" s="42"/>
      <c r="AG842" s="42"/>
      <c r="AH842" s="42"/>
      <c r="AI842" s="9"/>
      <c r="AJ842" s="9"/>
    </row>
    <row r="843" customFormat="false" ht="14.4" hidden="false" customHeight="false" outlineLevel="0" collapsed="false">
      <c r="B843" s="76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  <c r="AA843" s="42"/>
      <c r="AB843" s="42"/>
      <c r="AC843" s="42"/>
      <c r="AD843" s="42"/>
      <c r="AE843" s="42"/>
      <c r="AF843" s="42"/>
      <c r="AG843" s="42"/>
      <c r="AH843" s="42"/>
      <c r="AI843" s="9"/>
      <c r="AJ843" s="9"/>
    </row>
    <row r="844" customFormat="false" ht="14.4" hidden="false" customHeight="false" outlineLevel="0" collapsed="false">
      <c r="B844" s="76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  <c r="AA844" s="42"/>
      <c r="AB844" s="42"/>
      <c r="AC844" s="42"/>
      <c r="AD844" s="42"/>
      <c r="AE844" s="42"/>
      <c r="AF844" s="42"/>
      <c r="AG844" s="42"/>
      <c r="AH844" s="42"/>
      <c r="AI844" s="9"/>
      <c r="AJ844" s="9"/>
    </row>
    <row r="845" customFormat="false" ht="14.4" hidden="false" customHeight="false" outlineLevel="0" collapsed="false">
      <c r="B845" s="76"/>
      <c r="C845" s="42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  <c r="AA845" s="42"/>
      <c r="AB845" s="42"/>
      <c r="AC845" s="42"/>
      <c r="AD845" s="42"/>
      <c r="AE845" s="42"/>
      <c r="AF845" s="42"/>
      <c r="AG845" s="42"/>
      <c r="AH845" s="42"/>
      <c r="AI845" s="9"/>
      <c r="AJ845" s="9"/>
    </row>
    <row r="846" customFormat="false" ht="14.4" hidden="false" customHeight="false" outlineLevel="0" collapsed="false">
      <c r="B846" s="76"/>
      <c r="C846" s="42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  <c r="AA846" s="42"/>
      <c r="AB846" s="42"/>
      <c r="AC846" s="42"/>
      <c r="AD846" s="42"/>
      <c r="AE846" s="42"/>
      <c r="AF846" s="42"/>
      <c r="AG846" s="42"/>
      <c r="AH846" s="42"/>
      <c r="AI846" s="9"/>
      <c r="AJ846" s="9"/>
    </row>
    <row r="847" customFormat="false" ht="14.4" hidden="false" customHeight="false" outlineLevel="0" collapsed="false">
      <c r="B847" s="76"/>
      <c r="C847" s="42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  <c r="AA847" s="42"/>
      <c r="AB847" s="42"/>
      <c r="AC847" s="42"/>
      <c r="AD847" s="42"/>
      <c r="AE847" s="42"/>
      <c r="AF847" s="42"/>
      <c r="AG847" s="42"/>
      <c r="AH847" s="42"/>
      <c r="AI847" s="9"/>
      <c r="AJ847" s="9"/>
    </row>
    <row r="848" customFormat="false" ht="14.4" hidden="false" customHeight="false" outlineLevel="0" collapsed="false">
      <c r="B848" s="76"/>
      <c r="C848" s="42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  <c r="AA848" s="42"/>
      <c r="AB848" s="42"/>
      <c r="AC848" s="42"/>
      <c r="AD848" s="42"/>
      <c r="AE848" s="42"/>
      <c r="AF848" s="42"/>
      <c r="AG848" s="42"/>
      <c r="AH848" s="42"/>
      <c r="AI848" s="9"/>
      <c r="AJ848" s="9"/>
    </row>
    <row r="849" customFormat="false" ht="14.4" hidden="false" customHeight="false" outlineLevel="0" collapsed="false">
      <c r="B849" s="76"/>
      <c r="C849" s="42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  <c r="AA849" s="42"/>
      <c r="AB849" s="42"/>
      <c r="AC849" s="42"/>
      <c r="AD849" s="42"/>
      <c r="AE849" s="42"/>
      <c r="AF849" s="42"/>
      <c r="AG849" s="42"/>
      <c r="AH849" s="42"/>
      <c r="AI849" s="9"/>
      <c r="AJ849" s="9"/>
    </row>
    <row r="850" customFormat="false" ht="14.4" hidden="false" customHeight="false" outlineLevel="0" collapsed="false">
      <c r="B850" s="76"/>
      <c r="C850" s="42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  <c r="AA850" s="42"/>
      <c r="AB850" s="42"/>
      <c r="AC850" s="42"/>
      <c r="AD850" s="42"/>
      <c r="AE850" s="42"/>
      <c r="AF850" s="42"/>
      <c r="AG850" s="42"/>
      <c r="AH850" s="42"/>
      <c r="AI850" s="9"/>
      <c r="AJ850" s="9"/>
    </row>
    <row r="851" customFormat="false" ht="14.4" hidden="false" customHeight="false" outlineLevel="0" collapsed="false">
      <c r="B851" s="76"/>
      <c r="C851" s="42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  <c r="AA851" s="42"/>
      <c r="AB851" s="42"/>
      <c r="AC851" s="42"/>
      <c r="AD851" s="42"/>
      <c r="AE851" s="42"/>
      <c r="AF851" s="42"/>
      <c r="AG851" s="42"/>
      <c r="AH851" s="42"/>
      <c r="AI851" s="9"/>
      <c r="AJ851" s="9"/>
    </row>
    <row r="852" customFormat="false" ht="14.4" hidden="false" customHeight="false" outlineLevel="0" collapsed="false">
      <c r="B852" s="76"/>
      <c r="C852" s="42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  <c r="AA852" s="42"/>
      <c r="AB852" s="42"/>
      <c r="AC852" s="42"/>
      <c r="AD852" s="42"/>
      <c r="AE852" s="42"/>
      <c r="AF852" s="42"/>
      <c r="AG852" s="42"/>
      <c r="AH852" s="42"/>
      <c r="AI852" s="9"/>
      <c r="AJ852" s="9"/>
    </row>
    <row r="853" customFormat="false" ht="14.4" hidden="false" customHeight="false" outlineLevel="0" collapsed="false">
      <c r="B853" s="76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  <c r="AA853" s="42"/>
      <c r="AB853" s="42"/>
      <c r="AC853" s="42"/>
      <c r="AD853" s="42"/>
      <c r="AE853" s="42"/>
      <c r="AF853" s="42"/>
      <c r="AG853" s="42"/>
      <c r="AH853" s="42"/>
      <c r="AI853" s="9"/>
      <c r="AJ853" s="9"/>
    </row>
    <row r="854" customFormat="false" ht="14.4" hidden="false" customHeight="false" outlineLevel="0" collapsed="false">
      <c r="B854" s="76"/>
      <c r="C854" s="42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  <c r="AA854" s="42"/>
      <c r="AB854" s="42"/>
      <c r="AC854" s="42"/>
      <c r="AD854" s="42"/>
      <c r="AE854" s="42"/>
      <c r="AF854" s="42"/>
      <c r="AG854" s="42"/>
      <c r="AH854" s="42"/>
      <c r="AI854" s="9"/>
      <c r="AJ854" s="9"/>
    </row>
    <row r="855" customFormat="false" ht="14.4" hidden="false" customHeight="false" outlineLevel="0" collapsed="false">
      <c r="B855" s="76"/>
      <c r="C855" s="42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  <c r="AA855" s="42"/>
      <c r="AB855" s="42"/>
      <c r="AC855" s="42"/>
      <c r="AD855" s="42"/>
      <c r="AE855" s="42"/>
      <c r="AF855" s="42"/>
      <c r="AG855" s="42"/>
      <c r="AH855" s="42"/>
      <c r="AI855" s="9"/>
      <c r="AJ855" s="9"/>
    </row>
    <row r="856" customFormat="false" ht="14.4" hidden="false" customHeight="false" outlineLevel="0" collapsed="false">
      <c r="B856" s="76"/>
      <c r="C856" s="42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  <c r="AA856" s="42"/>
      <c r="AB856" s="42"/>
      <c r="AC856" s="42"/>
      <c r="AD856" s="42"/>
      <c r="AE856" s="42"/>
      <c r="AF856" s="42"/>
      <c r="AG856" s="42"/>
      <c r="AH856" s="42"/>
      <c r="AI856" s="9"/>
      <c r="AJ856" s="9"/>
    </row>
    <row r="857" customFormat="false" ht="14.4" hidden="false" customHeight="false" outlineLevel="0" collapsed="false">
      <c r="B857" s="76"/>
      <c r="C857" s="42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  <c r="AA857" s="42"/>
      <c r="AB857" s="42"/>
      <c r="AC857" s="42"/>
      <c r="AD857" s="42"/>
      <c r="AE857" s="42"/>
      <c r="AF857" s="42"/>
      <c r="AG857" s="42"/>
      <c r="AH857" s="42"/>
      <c r="AI857" s="9"/>
      <c r="AJ857" s="9"/>
    </row>
    <row r="858" customFormat="false" ht="14.4" hidden="false" customHeight="false" outlineLevel="0" collapsed="false">
      <c r="B858" s="76"/>
      <c r="C858" s="42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  <c r="AA858" s="42"/>
      <c r="AB858" s="42"/>
      <c r="AC858" s="42"/>
      <c r="AD858" s="42"/>
      <c r="AE858" s="42"/>
      <c r="AF858" s="42"/>
      <c r="AG858" s="42"/>
      <c r="AH858" s="42"/>
      <c r="AI858" s="9"/>
      <c r="AJ858" s="9"/>
    </row>
    <row r="859" customFormat="false" ht="14.4" hidden="false" customHeight="false" outlineLevel="0" collapsed="false">
      <c r="B859" s="76"/>
      <c r="C859" s="42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  <c r="AA859" s="42"/>
      <c r="AB859" s="42"/>
      <c r="AC859" s="42"/>
      <c r="AD859" s="42"/>
      <c r="AE859" s="42"/>
      <c r="AF859" s="42"/>
      <c r="AG859" s="42"/>
      <c r="AH859" s="42"/>
      <c r="AI859" s="9"/>
      <c r="AJ859" s="9"/>
    </row>
    <row r="860" customFormat="false" ht="14.4" hidden="false" customHeight="false" outlineLevel="0" collapsed="false">
      <c r="B860" s="76"/>
      <c r="C860" s="42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  <c r="AA860" s="42"/>
      <c r="AB860" s="42"/>
      <c r="AC860" s="42"/>
      <c r="AD860" s="42"/>
      <c r="AE860" s="42"/>
      <c r="AF860" s="42"/>
      <c r="AG860" s="42"/>
      <c r="AH860" s="42"/>
      <c r="AI860" s="9"/>
      <c r="AJ860" s="9"/>
    </row>
    <row r="861" customFormat="false" ht="14.4" hidden="false" customHeight="false" outlineLevel="0" collapsed="false">
      <c r="B861" s="76"/>
      <c r="C861" s="42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  <c r="AA861" s="42"/>
      <c r="AB861" s="42"/>
      <c r="AC861" s="42"/>
      <c r="AD861" s="42"/>
      <c r="AE861" s="42"/>
      <c r="AF861" s="42"/>
      <c r="AG861" s="42"/>
      <c r="AH861" s="42"/>
      <c r="AI861" s="9"/>
      <c r="AJ861" s="9"/>
    </row>
    <row r="862" customFormat="false" ht="14.4" hidden="false" customHeight="false" outlineLevel="0" collapsed="false">
      <c r="B862" s="76"/>
      <c r="C862" s="42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  <c r="AA862" s="42"/>
      <c r="AB862" s="42"/>
      <c r="AC862" s="42"/>
      <c r="AD862" s="42"/>
      <c r="AE862" s="42"/>
      <c r="AF862" s="42"/>
      <c r="AG862" s="42"/>
      <c r="AH862" s="42"/>
      <c r="AI862" s="9"/>
      <c r="AJ862" s="9"/>
    </row>
    <row r="863" customFormat="false" ht="14.4" hidden="false" customHeight="false" outlineLevel="0" collapsed="false">
      <c r="B863" s="76"/>
      <c r="C863" s="42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  <c r="AA863" s="42"/>
      <c r="AB863" s="42"/>
      <c r="AC863" s="42"/>
      <c r="AD863" s="42"/>
      <c r="AE863" s="42"/>
      <c r="AF863" s="42"/>
      <c r="AG863" s="42"/>
      <c r="AH863" s="42"/>
      <c r="AI863" s="9"/>
      <c r="AJ863" s="9"/>
    </row>
    <row r="864" customFormat="false" ht="14.4" hidden="false" customHeight="false" outlineLevel="0" collapsed="false">
      <c r="B864" s="76"/>
      <c r="C864" s="42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  <c r="AA864" s="42"/>
      <c r="AB864" s="42"/>
      <c r="AC864" s="42"/>
      <c r="AD864" s="42"/>
      <c r="AE864" s="42"/>
      <c r="AF864" s="42"/>
      <c r="AG864" s="42"/>
      <c r="AH864" s="42"/>
      <c r="AI864" s="9"/>
      <c r="AJ864" s="9"/>
    </row>
    <row r="865" customFormat="false" ht="14.4" hidden="false" customHeight="false" outlineLevel="0" collapsed="false">
      <c r="B865" s="76"/>
      <c r="C865" s="42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  <c r="AA865" s="42"/>
      <c r="AB865" s="42"/>
      <c r="AC865" s="42"/>
      <c r="AD865" s="42"/>
      <c r="AE865" s="42"/>
      <c r="AF865" s="42"/>
      <c r="AG865" s="42"/>
      <c r="AH865" s="42"/>
      <c r="AI865" s="9"/>
      <c r="AJ865" s="9"/>
    </row>
    <row r="866" customFormat="false" ht="14.4" hidden="false" customHeight="false" outlineLevel="0" collapsed="false">
      <c r="B866" s="76"/>
      <c r="C866" s="42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  <c r="AA866" s="42"/>
      <c r="AB866" s="42"/>
      <c r="AC866" s="42"/>
      <c r="AD866" s="42"/>
      <c r="AE866" s="42"/>
      <c r="AF866" s="42"/>
      <c r="AG866" s="42"/>
      <c r="AH866" s="42"/>
      <c r="AI866" s="9"/>
      <c r="AJ866" s="9"/>
    </row>
    <row r="867" customFormat="false" ht="14.4" hidden="false" customHeight="false" outlineLevel="0" collapsed="false">
      <c r="B867" s="76"/>
      <c r="C867" s="42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  <c r="AA867" s="42"/>
      <c r="AB867" s="42"/>
      <c r="AC867" s="42"/>
      <c r="AD867" s="42"/>
      <c r="AE867" s="42"/>
      <c r="AF867" s="42"/>
      <c r="AG867" s="42"/>
      <c r="AH867" s="42"/>
      <c r="AI867" s="9"/>
      <c r="AJ867" s="9"/>
    </row>
    <row r="868" customFormat="false" ht="14.4" hidden="false" customHeight="false" outlineLevel="0" collapsed="false">
      <c r="B868" s="76"/>
      <c r="C868" s="42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  <c r="AA868" s="42"/>
      <c r="AB868" s="42"/>
      <c r="AC868" s="42"/>
      <c r="AD868" s="42"/>
      <c r="AE868" s="42"/>
      <c r="AF868" s="42"/>
      <c r="AG868" s="42"/>
      <c r="AH868" s="42"/>
      <c r="AI868" s="9"/>
      <c r="AJ868" s="9"/>
    </row>
    <row r="869" customFormat="false" ht="14.4" hidden="false" customHeight="false" outlineLevel="0" collapsed="false">
      <c r="B869" s="76"/>
      <c r="C869" s="42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  <c r="AA869" s="42"/>
      <c r="AB869" s="42"/>
      <c r="AC869" s="42"/>
      <c r="AD869" s="42"/>
      <c r="AE869" s="42"/>
      <c r="AF869" s="42"/>
      <c r="AG869" s="42"/>
      <c r="AH869" s="42"/>
      <c r="AI869" s="9"/>
      <c r="AJ869" s="9"/>
    </row>
    <row r="870" customFormat="false" ht="14.4" hidden="false" customHeight="false" outlineLevel="0" collapsed="false">
      <c r="B870" s="76"/>
      <c r="C870" s="42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  <c r="AA870" s="42"/>
      <c r="AB870" s="42"/>
      <c r="AC870" s="42"/>
      <c r="AD870" s="42"/>
      <c r="AE870" s="42"/>
      <c r="AF870" s="42"/>
      <c r="AG870" s="42"/>
      <c r="AH870" s="42"/>
      <c r="AI870" s="9"/>
      <c r="AJ870" s="9"/>
    </row>
    <row r="871" customFormat="false" ht="14.4" hidden="false" customHeight="false" outlineLevel="0" collapsed="false">
      <c r="B871" s="76"/>
      <c r="C871" s="42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  <c r="AA871" s="42"/>
      <c r="AB871" s="42"/>
      <c r="AC871" s="42"/>
      <c r="AD871" s="42"/>
      <c r="AE871" s="42"/>
      <c r="AF871" s="42"/>
      <c r="AG871" s="42"/>
      <c r="AH871" s="42"/>
      <c r="AI871" s="9"/>
      <c r="AJ871" s="9"/>
    </row>
    <row r="872" customFormat="false" ht="14.4" hidden="false" customHeight="false" outlineLevel="0" collapsed="false">
      <c r="B872" s="76"/>
      <c r="C872" s="42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  <c r="AA872" s="42"/>
      <c r="AB872" s="42"/>
      <c r="AC872" s="42"/>
      <c r="AD872" s="42"/>
      <c r="AE872" s="42"/>
      <c r="AF872" s="42"/>
      <c r="AG872" s="42"/>
      <c r="AH872" s="42"/>
      <c r="AI872" s="9"/>
      <c r="AJ872" s="9"/>
    </row>
    <row r="873" customFormat="false" ht="14.4" hidden="false" customHeight="false" outlineLevel="0" collapsed="false">
      <c r="B873" s="76"/>
      <c r="C873" s="42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  <c r="AA873" s="42"/>
      <c r="AB873" s="42"/>
      <c r="AC873" s="42"/>
      <c r="AD873" s="42"/>
      <c r="AE873" s="42"/>
      <c r="AF873" s="42"/>
      <c r="AG873" s="42"/>
      <c r="AH873" s="42"/>
      <c r="AI873" s="9"/>
      <c r="AJ873" s="9"/>
    </row>
    <row r="874" customFormat="false" ht="14.4" hidden="false" customHeight="false" outlineLevel="0" collapsed="false">
      <c r="B874" s="76"/>
      <c r="C874" s="42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  <c r="AA874" s="42"/>
      <c r="AB874" s="42"/>
      <c r="AC874" s="42"/>
      <c r="AD874" s="42"/>
      <c r="AE874" s="42"/>
      <c r="AF874" s="42"/>
      <c r="AG874" s="42"/>
      <c r="AH874" s="42"/>
      <c r="AI874" s="9"/>
      <c r="AJ874" s="9"/>
    </row>
    <row r="875" customFormat="false" ht="14.4" hidden="false" customHeight="false" outlineLevel="0" collapsed="false">
      <c r="B875" s="76"/>
      <c r="C875" s="42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  <c r="AA875" s="42"/>
      <c r="AB875" s="42"/>
      <c r="AC875" s="42"/>
      <c r="AD875" s="42"/>
      <c r="AE875" s="42"/>
      <c r="AF875" s="42"/>
      <c r="AG875" s="42"/>
      <c r="AH875" s="42"/>
      <c r="AI875" s="9"/>
      <c r="AJ875" s="9"/>
    </row>
    <row r="876" customFormat="false" ht="14.4" hidden="false" customHeight="false" outlineLevel="0" collapsed="false">
      <c r="B876" s="76"/>
      <c r="C876" s="42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  <c r="AA876" s="42"/>
      <c r="AB876" s="42"/>
      <c r="AC876" s="42"/>
      <c r="AD876" s="42"/>
      <c r="AE876" s="42"/>
      <c r="AF876" s="42"/>
      <c r="AG876" s="42"/>
      <c r="AH876" s="42"/>
      <c r="AI876" s="9"/>
      <c r="AJ876" s="9"/>
    </row>
    <row r="877" customFormat="false" ht="14.4" hidden="false" customHeight="false" outlineLevel="0" collapsed="false">
      <c r="B877" s="76"/>
      <c r="C877" s="42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  <c r="AA877" s="42"/>
      <c r="AB877" s="42"/>
      <c r="AC877" s="42"/>
      <c r="AD877" s="42"/>
      <c r="AE877" s="42"/>
      <c r="AF877" s="42"/>
      <c r="AG877" s="42"/>
      <c r="AH877" s="42"/>
      <c r="AI877" s="9"/>
      <c r="AJ877" s="9"/>
    </row>
    <row r="878" customFormat="false" ht="14.4" hidden="false" customHeight="false" outlineLevel="0" collapsed="false">
      <c r="B878" s="76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  <c r="AA878" s="42"/>
      <c r="AB878" s="42"/>
      <c r="AC878" s="42"/>
      <c r="AD878" s="42"/>
      <c r="AE878" s="42"/>
      <c r="AF878" s="42"/>
      <c r="AG878" s="42"/>
      <c r="AH878" s="42"/>
      <c r="AI878" s="9"/>
      <c r="AJ878" s="9"/>
    </row>
    <row r="879" customFormat="false" ht="14.4" hidden="false" customHeight="false" outlineLevel="0" collapsed="false">
      <c r="B879" s="76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  <c r="AA879" s="42"/>
      <c r="AB879" s="42"/>
      <c r="AC879" s="42"/>
      <c r="AD879" s="42"/>
      <c r="AE879" s="42"/>
      <c r="AF879" s="42"/>
      <c r="AG879" s="42"/>
      <c r="AH879" s="42"/>
      <c r="AI879" s="9"/>
      <c r="AJ879" s="9"/>
    </row>
    <row r="880" customFormat="false" ht="14.4" hidden="false" customHeight="false" outlineLevel="0" collapsed="false">
      <c r="B880" s="76"/>
      <c r="C880" s="42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  <c r="AA880" s="42"/>
      <c r="AB880" s="42"/>
      <c r="AC880" s="42"/>
      <c r="AD880" s="42"/>
      <c r="AE880" s="42"/>
      <c r="AF880" s="42"/>
      <c r="AG880" s="42"/>
      <c r="AH880" s="42"/>
      <c r="AI880" s="9"/>
      <c r="AJ880" s="9"/>
    </row>
    <row r="881" customFormat="false" ht="14.4" hidden="false" customHeight="false" outlineLevel="0" collapsed="false">
      <c r="B881" s="76"/>
      <c r="C881" s="42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  <c r="AA881" s="42"/>
      <c r="AB881" s="42"/>
      <c r="AC881" s="42"/>
      <c r="AD881" s="42"/>
      <c r="AE881" s="42"/>
      <c r="AF881" s="42"/>
      <c r="AG881" s="42"/>
      <c r="AH881" s="42"/>
      <c r="AI881" s="9"/>
      <c r="AJ881" s="9"/>
    </row>
    <row r="882" customFormat="false" ht="14.4" hidden="false" customHeight="false" outlineLevel="0" collapsed="false">
      <c r="B882" s="76"/>
      <c r="C882" s="42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  <c r="AA882" s="42"/>
      <c r="AB882" s="42"/>
      <c r="AC882" s="42"/>
      <c r="AD882" s="42"/>
      <c r="AE882" s="42"/>
      <c r="AF882" s="42"/>
      <c r="AG882" s="42"/>
      <c r="AH882" s="42"/>
      <c r="AI882" s="9"/>
      <c r="AJ882" s="9"/>
    </row>
    <row r="883" customFormat="false" ht="14.4" hidden="false" customHeight="false" outlineLevel="0" collapsed="false">
      <c r="B883" s="76"/>
      <c r="C883" s="42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  <c r="AA883" s="42"/>
      <c r="AB883" s="42"/>
      <c r="AC883" s="42"/>
      <c r="AD883" s="42"/>
      <c r="AE883" s="42"/>
      <c r="AF883" s="42"/>
      <c r="AG883" s="42"/>
      <c r="AH883" s="42"/>
      <c r="AI883" s="9"/>
      <c r="AJ883" s="9"/>
    </row>
    <row r="884" customFormat="false" ht="14.4" hidden="false" customHeight="false" outlineLevel="0" collapsed="false">
      <c r="B884" s="76"/>
      <c r="C884" s="42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  <c r="AA884" s="42"/>
      <c r="AB884" s="42"/>
      <c r="AC884" s="42"/>
      <c r="AD884" s="42"/>
      <c r="AE884" s="42"/>
      <c r="AF884" s="42"/>
      <c r="AG884" s="42"/>
      <c r="AH884" s="42"/>
      <c r="AI884" s="9"/>
      <c r="AJ884" s="9"/>
    </row>
    <row r="885" customFormat="false" ht="14.4" hidden="false" customHeight="false" outlineLevel="0" collapsed="false">
      <c r="B885" s="76"/>
      <c r="C885" s="42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  <c r="AA885" s="42"/>
      <c r="AB885" s="42"/>
      <c r="AC885" s="42"/>
      <c r="AD885" s="42"/>
      <c r="AE885" s="42"/>
      <c r="AF885" s="42"/>
      <c r="AG885" s="42"/>
      <c r="AH885" s="42"/>
      <c r="AI885" s="9"/>
      <c r="AJ885" s="9"/>
    </row>
    <row r="886" customFormat="false" ht="14.4" hidden="false" customHeight="false" outlineLevel="0" collapsed="false">
      <c r="B886" s="76"/>
      <c r="C886" s="42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  <c r="AA886" s="42"/>
      <c r="AB886" s="42"/>
      <c r="AC886" s="42"/>
      <c r="AD886" s="42"/>
      <c r="AE886" s="42"/>
      <c r="AF886" s="42"/>
      <c r="AG886" s="42"/>
      <c r="AH886" s="42"/>
      <c r="AI886" s="9"/>
      <c r="AJ886" s="9"/>
    </row>
    <row r="887" customFormat="false" ht="14.4" hidden="false" customHeight="false" outlineLevel="0" collapsed="false">
      <c r="B887" s="76"/>
      <c r="C887" s="42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  <c r="AA887" s="42"/>
      <c r="AB887" s="42"/>
      <c r="AC887" s="42"/>
      <c r="AD887" s="42"/>
      <c r="AE887" s="42"/>
      <c r="AF887" s="42"/>
      <c r="AG887" s="42"/>
      <c r="AH887" s="42"/>
      <c r="AI887" s="9"/>
      <c r="AJ887" s="9"/>
    </row>
    <row r="888" customFormat="false" ht="14.4" hidden="false" customHeight="false" outlineLevel="0" collapsed="false">
      <c r="B888" s="76"/>
      <c r="C888" s="42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  <c r="AA888" s="42"/>
      <c r="AB888" s="42"/>
      <c r="AC888" s="42"/>
      <c r="AD888" s="42"/>
      <c r="AE888" s="42"/>
      <c r="AF888" s="42"/>
      <c r="AG888" s="42"/>
      <c r="AH888" s="42"/>
      <c r="AI888" s="9"/>
      <c r="AJ888" s="9"/>
    </row>
    <row r="889" customFormat="false" ht="14.4" hidden="false" customHeight="false" outlineLevel="0" collapsed="false">
      <c r="B889" s="76"/>
      <c r="C889" s="42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  <c r="AA889" s="42"/>
      <c r="AB889" s="42"/>
      <c r="AC889" s="42"/>
      <c r="AD889" s="42"/>
      <c r="AE889" s="42"/>
      <c r="AF889" s="42"/>
      <c r="AG889" s="42"/>
      <c r="AH889" s="42"/>
      <c r="AI889" s="9"/>
      <c r="AJ889" s="9"/>
    </row>
    <row r="890" customFormat="false" ht="14.4" hidden="false" customHeight="false" outlineLevel="0" collapsed="false">
      <c r="B890" s="76"/>
      <c r="C890" s="42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  <c r="AA890" s="42"/>
      <c r="AB890" s="42"/>
      <c r="AC890" s="42"/>
      <c r="AD890" s="42"/>
      <c r="AE890" s="42"/>
      <c r="AF890" s="42"/>
      <c r="AG890" s="42"/>
      <c r="AH890" s="42"/>
      <c r="AI890" s="9"/>
      <c r="AJ890" s="9"/>
    </row>
    <row r="891" customFormat="false" ht="14.4" hidden="false" customHeight="false" outlineLevel="0" collapsed="false">
      <c r="B891" s="76"/>
      <c r="C891" s="42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  <c r="AA891" s="42"/>
      <c r="AB891" s="42"/>
      <c r="AC891" s="42"/>
      <c r="AD891" s="42"/>
      <c r="AE891" s="42"/>
      <c r="AF891" s="42"/>
      <c r="AG891" s="42"/>
      <c r="AH891" s="42"/>
      <c r="AI891" s="9"/>
      <c r="AJ891" s="9"/>
    </row>
    <row r="892" customFormat="false" ht="14.4" hidden="false" customHeight="false" outlineLevel="0" collapsed="false">
      <c r="B892" s="76"/>
      <c r="C892" s="42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  <c r="AA892" s="42"/>
      <c r="AB892" s="42"/>
      <c r="AC892" s="42"/>
      <c r="AD892" s="42"/>
      <c r="AE892" s="42"/>
      <c r="AF892" s="42"/>
      <c r="AG892" s="42"/>
      <c r="AH892" s="42"/>
      <c r="AI892" s="9"/>
      <c r="AJ892" s="9"/>
    </row>
    <row r="893" customFormat="false" ht="14.4" hidden="false" customHeight="false" outlineLevel="0" collapsed="false">
      <c r="B893" s="76"/>
      <c r="C893" s="42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  <c r="AA893" s="42"/>
      <c r="AB893" s="42"/>
      <c r="AC893" s="42"/>
      <c r="AD893" s="42"/>
      <c r="AE893" s="42"/>
      <c r="AF893" s="42"/>
      <c r="AG893" s="42"/>
      <c r="AH893" s="42"/>
      <c r="AI893" s="9"/>
      <c r="AJ893" s="9"/>
    </row>
    <row r="894" customFormat="false" ht="14.4" hidden="false" customHeight="false" outlineLevel="0" collapsed="false">
      <c r="B894" s="76"/>
      <c r="C894" s="42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  <c r="AA894" s="42"/>
      <c r="AB894" s="42"/>
      <c r="AC894" s="42"/>
      <c r="AD894" s="42"/>
      <c r="AE894" s="42"/>
      <c r="AF894" s="42"/>
      <c r="AG894" s="42"/>
      <c r="AH894" s="42"/>
      <c r="AI894" s="9"/>
      <c r="AJ894" s="9"/>
    </row>
    <row r="895" customFormat="false" ht="14.4" hidden="false" customHeight="false" outlineLevel="0" collapsed="false">
      <c r="B895" s="76"/>
      <c r="C895" s="42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  <c r="AA895" s="42"/>
      <c r="AB895" s="42"/>
      <c r="AC895" s="42"/>
      <c r="AD895" s="42"/>
      <c r="AE895" s="42"/>
      <c r="AF895" s="42"/>
      <c r="AG895" s="42"/>
      <c r="AH895" s="42"/>
      <c r="AI895" s="9"/>
      <c r="AJ895" s="9"/>
    </row>
    <row r="896" customFormat="false" ht="14.4" hidden="false" customHeight="false" outlineLevel="0" collapsed="false">
      <c r="B896" s="76"/>
      <c r="C896" s="42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  <c r="AA896" s="42"/>
      <c r="AB896" s="42"/>
      <c r="AC896" s="42"/>
      <c r="AD896" s="42"/>
      <c r="AE896" s="42"/>
      <c r="AF896" s="42"/>
      <c r="AG896" s="42"/>
      <c r="AH896" s="42"/>
      <c r="AI896" s="9"/>
      <c r="AJ896" s="9"/>
    </row>
    <row r="897" customFormat="false" ht="14.4" hidden="false" customHeight="false" outlineLevel="0" collapsed="false">
      <c r="B897" s="76"/>
      <c r="C897" s="42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  <c r="AA897" s="42"/>
      <c r="AB897" s="42"/>
      <c r="AC897" s="42"/>
      <c r="AD897" s="42"/>
      <c r="AE897" s="42"/>
      <c r="AF897" s="42"/>
      <c r="AG897" s="42"/>
      <c r="AH897" s="42"/>
      <c r="AI897" s="9"/>
      <c r="AJ897" s="9"/>
    </row>
    <row r="898" customFormat="false" ht="14.4" hidden="false" customHeight="false" outlineLevel="0" collapsed="false">
      <c r="B898" s="76"/>
      <c r="C898" s="42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  <c r="AA898" s="42"/>
      <c r="AB898" s="42"/>
      <c r="AC898" s="42"/>
      <c r="AD898" s="42"/>
      <c r="AE898" s="42"/>
      <c r="AF898" s="42"/>
      <c r="AG898" s="42"/>
      <c r="AH898" s="42"/>
      <c r="AI898" s="9"/>
      <c r="AJ898" s="9"/>
    </row>
    <row r="899" customFormat="false" ht="14.4" hidden="false" customHeight="false" outlineLevel="0" collapsed="false">
      <c r="B899" s="76"/>
      <c r="C899" s="42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  <c r="AA899" s="42"/>
      <c r="AB899" s="42"/>
      <c r="AC899" s="42"/>
      <c r="AD899" s="42"/>
      <c r="AE899" s="42"/>
      <c r="AF899" s="42"/>
      <c r="AG899" s="42"/>
      <c r="AH899" s="42"/>
      <c r="AI899" s="9"/>
      <c r="AJ899" s="9"/>
    </row>
    <row r="900" customFormat="false" ht="14.4" hidden="false" customHeight="false" outlineLevel="0" collapsed="false">
      <c r="B900" s="76"/>
      <c r="C900" s="42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  <c r="AA900" s="42"/>
      <c r="AB900" s="42"/>
      <c r="AC900" s="42"/>
      <c r="AD900" s="42"/>
      <c r="AE900" s="42"/>
      <c r="AF900" s="42"/>
      <c r="AG900" s="42"/>
      <c r="AH900" s="42"/>
      <c r="AI900" s="9"/>
      <c r="AJ900" s="9"/>
    </row>
    <row r="901" customFormat="false" ht="14.4" hidden="false" customHeight="false" outlineLevel="0" collapsed="false">
      <c r="B901" s="76"/>
      <c r="C901" s="42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  <c r="AA901" s="42"/>
      <c r="AB901" s="42"/>
      <c r="AC901" s="42"/>
      <c r="AD901" s="42"/>
      <c r="AE901" s="42"/>
      <c r="AF901" s="42"/>
      <c r="AG901" s="42"/>
      <c r="AH901" s="42"/>
      <c r="AI901" s="9"/>
      <c r="AJ901" s="9"/>
    </row>
    <row r="902" customFormat="false" ht="14.4" hidden="false" customHeight="false" outlineLevel="0" collapsed="false">
      <c r="B902" s="76"/>
      <c r="C902" s="42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  <c r="AA902" s="42"/>
      <c r="AB902" s="42"/>
      <c r="AC902" s="42"/>
      <c r="AD902" s="42"/>
      <c r="AE902" s="42"/>
      <c r="AF902" s="42"/>
      <c r="AG902" s="42"/>
      <c r="AH902" s="42"/>
      <c r="AI902" s="9"/>
      <c r="AJ902" s="9"/>
    </row>
    <row r="903" customFormat="false" ht="14.4" hidden="false" customHeight="false" outlineLevel="0" collapsed="false">
      <c r="B903" s="76"/>
      <c r="C903" s="42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  <c r="AA903" s="42"/>
      <c r="AB903" s="42"/>
      <c r="AC903" s="42"/>
      <c r="AD903" s="42"/>
      <c r="AE903" s="42"/>
      <c r="AF903" s="42"/>
      <c r="AG903" s="42"/>
      <c r="AH903" s="42"/>
      <c r="AI903" s="9"/>
      <c r="AJ903" s="9"/>
    </row>
    <row r="904" customFormat="false" ht="14.4" hidden="false" customHeight="false" outlineLevel="0" collapsed="false">
      <c r="B904" s="76"/>
      <c r="C904" s="42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  <c r="AA904" s="42"/>
      <c r="AB904" s="42"/>
      <c r="AC904" s="42"/>
      <c r="AD904" s="42"/>
      <c r="AE904" s="42"/>
      <c r="AF904" s="42"/>
      <c r="AG904" s="42"/>
      <c r="AH904" s="42"/>
      <c r="AI904" s="9"/>
      <c r="AJ904" s="9"/>
    </row>
    <row r="905" customFormat="false" ht="14.4" hidden="false" customHeight="false" outlineLevel="0" collapsed="false">
      <c r="B905" s="76"/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  <c r="AA905" s="42"/>
      <c r="AB905" s="42"/>
      <c r="AC905" s="42"/>
      <c r="AD905" s="42"/>
      <c r="AE905" s="42"/>
      <c r="AF905" s="42"/>
      <c r="AG905" s="42"/>
      <c r="AH905" s="42"/>
      <c r="AI905" s="9"/>
      <c r="AJ905" s="9"/>
    </row>
    <row r="906" customFormat="false" ht="14.4" hidden="false" customHeight="false" outlineLevel="0" collapsed="false">
      <c r="B906" s="76"/>
      <c r="C906" s="42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  <c r="AA906" s="42"/>
      <c r="AB906" s="42"/>
      <c r="AC906" s="42"/>
      <c r="AD906" s="42"/>
      <c r="AE906" s="42"/>
      <c r="AF906" s="42"/>
      <c r="AG906" s="42"/>
      <c r="AH906" s="42"/>
      <c r="AI906" s="9"/>
      <c r="AJ906" s="9"/>
    </row>
    <row r="907" customFormat="false" ht="14.4" hidden="false" customHeight="false" outlineLevel="0" collapsed="false">
      <c r="B907" s="76"/>
      <c r="C907" s="42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  <c r="AA907" s="42"/>
      <c r="AB907" s="42"/>
      <c r="AC907" s="42"/>
      <c r="AD907" s="42"/>
      <c r="AE907" s="42"/>
      <c r="AF907" s="42"/>
      <c r="AG907" s="42"/>
      <c r="AH907" s="42"/>
      <c r="AI907" s="9"/>
      <c r="AJ907" s="9"/>
    </row>
    <row r="908" customFormat="false" ht="14.4" hidden="false" customHeight="false" outlineLevel="0" collapsed="false">
      <c r="B908" s="76"/>
      <c r="C908" s="42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  <c r="AA908" s="42"/>
      <c r="AB908" s="42"/>
      <c r="AC908" s="42"/>
      <c r="AD908" s="42"/>
      <c r="AE908" s="42"/>
      <c r="AF908" s="42"/>
      <c r="AG908" s="42"/>
      <c r="AH908" s="42"/>
      <c r="AI908" s="9"/>
      <c r="AJ908" s="9"/>
    </row>
    <row r="909" customFormat="false" ht="14.4" hidden="false" customHeight="false" outlineLevel="0" collapsed="false">
      <c r="B909" s="76"/>
      <c r="C909" s="42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  <c r="AA909" s="42"/>
      <c r="AB909" s="42"/>
      <c r="AC909" s="42"/>
      <c r="AD909" s="42"/>
      <c r="AE909" s="42"/>
      <c r="AF909" s="42"/>
      <c r="AG909" s="42"/>
      <c r="AH909" s="42"/>
      <c r="AI909" s="9"/>
      <c r="AJ909" s="9"/>
    </row>
    <row r="910" customFormat="false" ht="14.4" hidden="false" customHeight="false" outlineLevel="0" collapsed="false">
      <c r="B910" s="76"/>
      <c r="C910" s="42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  <c r="AA910" s="42"/>
      <c r="AB910" s="42"/>
      <c r="AC910" s="42"/>
      <c r="AD910" s="42"/>
      <c r="AE910" s="42"/>
      <c r="AF910" s="42"/>
      <c r="AG910" s="42"/>
      <c r="AH910" s="42"/>
      <c r="AI910" s="9"/>
      <c r="AJ910" s="9"/>
    </row>
    <row r="911" customFormat="false" ht="14.4" hidden="false" customHeight="false" outlineLevel="0" collapsed="false">
      <c r="B911" s="76"/>
      <c r="C911" s="42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  <c r="AA911" s="42"/>
      <c r="AB911" s="42"/>
      <c r="AC911" s="42"/>
      <c r="AD911" s="42"/>
      <c r="AE911" s="42"/>
      <c r="AF911" s="42"/>
      <c r="AG911" s="42"/>
      <c r="AH911" s="42"/>
      <c r="AI911" s="9"/>
      <c r="AJ911" s="9"/>
    </row>
    <row r="912" customFormat="false" ht="14.4" hidden="false" customHeight="false" outlineLevel="0" collapsed="false">
      <c r="B912" s="76"/>
      <c r="C912" s="42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  <c r="AA912" s="42"/>
      <c r="AB912" s="42"/>
      <c r="AC912" s="42"/>
      <c r="AD912" s="42"/>
      <c r="AE912" s="42"/>
      <c r="AF912" s="42"/>
      <c r="AG912" s="42"/>
      <c r="AH912" s="42"/>
      <c r="AI912" s="9"/>
      <c r="AJ912" s="9"/>
    </row>
    <row r="913" customFormat="false" ht="14.4" hidden="false" customHeight="false" outlineLevel="0" collapsed="false">
      <c r="B913" s="76"/>
      <c r="C913" s="42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  <c r="AA913" s="42"/>
      <c r="AB913" s="42"/>
      <c r="AC913" s="42"/>
      <c r="AD913" s="42"/>
      <c r="AE913" s="42"/>
      <c r="AF913" s="42"/>
      <c r="AG913" s="42"/>
      <c r="AH913" s="42"/>
      <c r="AI913" s="9"/>
      <c r="AJ913" s="9"/>
    </row>
    <row r="914" customFormat="false" ht="14.4" hidden="false" customHeight="false" outlineLevel="0" collapsed="false">
      <c r="B914" s="76"/>
      <c r="C914" s="42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  <c r="AA914" s="42"/>
      <c r="AB914" s="42"/>
      <c r="AC914" s="42"/>
      <c r="AD914" s="42"/>
      <c r="AE914" s="42"/>
      <c r="AF914" s="42"/>
      <c r="AG914" s="42"/>
      <c r="AH914" s="42"/>
      <c r="AI914" s="9"/>
      <c r="AJ914" s="9"/>
    </row>
    <row r="915" customFormat="false" ht="14.4" hidden="false" customHeight="false" outlineLevel="0" collapsed="false">
      <c r="B915" s="76"/>
      <c r="C915" s="42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  <c r="AA915" s="42"/>
      <c r="AB915" s="42"/>
      <c r="AC915" s="42"/>
      <c r="AD915" s="42"/>
      <c r="AE915" s="42"/>
      <c r="AF915" s="42"/>
      <c r="AG915" s="42"/>
      <c r="AH915" s="42"/>
      <c r="AI915" s="9"/>
      <c r="AJ915" s="9"/>
    </row>
    <row r="916" customFormat="false" ht="14.4" hidden="false" customHeight="false" outlineLevel="0" collapsed="false">
      <c r="B916" s="76"/>
      <c r="C916" s="42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  <c r="AA916" s="42"/>
      <c r="AB916" s="42"/>
      <c r="AC916" s="42"/>
      <c r="AD916" s="42"/>
      <c r="AE916" s="42"/>
      <c r="AF916" s="42"/>
      <c r="AG916" s="42"/>
      <c r="AH916" s="42"/>
      <c r="AI916" s="9"/>
      <c r="AJ916" s="9"/>
    </row>
    <row r="917" customFormat="false" ht="14.4" hidden="false" customHeight="false" outlineLevel="0" collapsed="false">
      <c r="B917" s="76"/>
      <c r="C917" s="42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  <c r="AA917" s="42"/>
      <c r="AB917" s="42"/>
      <c r="AC917" s="42"/>
      <c r="AD917" s="42"/>
      <c r="AE917" s="42"/>
      <c r="AF917" s="42"/>
      <c r="AG917" s="42"/>
      <c r="AH917" s="42"/>
      <c r="AI917" s="9"/>
      <c r="AJ917" s="9"/>
    </row>
    <row r="918" customFormat="false" ht="14.4" hidden="false" customHeight="false" outlineLevel="0" collapsed="false">
      <c r="B918" s="76"/>
      <c r="C918" s="42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  <c r="AA918" s="42"/>
      <c r="AB918" s="42"/>
      <c r="AC918" s="42"/>
      <c r="AD918" s="42"/>
      <c r="AE918" s="42"/>
      <c r="AF918" s="42"/>
      <c r="AG918" s="42"/>
      <c r="AH918" s="42"/>
      <c r="AI918" s="9"/>
      <c r="AJ918" s="9"/>
    </row>
    <row r="919" customFormat="false" ht="14.4" hidden="false" customHeight="false" outlineLevel="0" collapsed="false">
      <c r="B919" s="76"/>
      <c r="C919" s="42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  <c r="AA919" s="42"/>
      <c r="AB919" s="42"/>
      <c r="AC919" s="42"/>
      <c r="AD919" s="42"/>
      <c r="AE919" s="42"/>
      <c r="AF919" s="42"/>
      <c r="AG919" s="42"/>
      <c r="AH919" s="42"/>
      <c r="AI919" s="9"/>
      <c r="AJ919" s="9"/>
    </row>
    <row r="920" customFormat="false" ht="14.4" hidden="false" customHeight="false" outlineLevel="0" collapsed="false">
      <c r="B920" s="76"/>
      <c r="C920" s="42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  <c r="AA920" s="42"/>
      <c r="AB920" s="42"/>
      <c r="AC920" s="42"/>
      <c r="AD920" s="42"/>
      <c r="AE920" s="42"/>
      <c r="AF920" s="42"/>
      <c r="AG920" s="42"/>
      <c r="AH920" s="42"/>
      <c r="AI920" s="9"/>
      <c r="AJ920" s="9"/>
    </row>
    <row r="921" customFormat="false" ht="14.4" hidden="false" customHeight="false" outlineLevel="0" collapsed="false">
      <c r="B921" s="76"/>
      <c r="C921" s="42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  <c r="AA921" s="42"/>
      <c r="AB921" s="42"/>
      <c r="AC921" s="42"/>
      <c r="AD921" s="42"/>
      <c r="AE921" s="42"/>
      <c r="AF921" s="42"/>
      <c r="AG921" s="42"/>
      <c r="AH921" s="42"/>
      <c r="AI921" s="9"/>
      <c r="AJ921" s="9"/>
    </row>
    <row r="922" customFormat="false" ht="14.4" hidden="false" customHeight="false" outlineLevel="0" collapsed="false">
      <c r="B922" s="76"/>
      <c r="C922" s="42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  <c r="AA922" s="42"/>
      <c r="AB922" s="42"/>
      <c r="AC922" s="42"/>
      <c r="AD922" s="42"/>
      <c r="AE922" s="42"/>
      <c r="AF922" s="42"/>
      <c r="AG922" s="42"/>
      <c r="AH922" s="42"/>
      <c r="AI922" s="9"/>
      <c r="AJ922" s="9"/>
    </row>
    <row r="923" customFormat="false" ht="14.4" hidden="false" customHeight="false" outlineLevel="0" collapsed="false">
      <c r="B923" s="76"/>
      <c r="C923" s="42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  <c r="AA923" s="42"/>
      <c r="AB923" s="42"/>
      <c r="AC923" s="42"/>
      <c r="AD923" s="42"/>
      <c r="AE923" s="42"/>
      <c r="AF923" s="42"/>
      <c r="AG923" s="42"/>
      <c r="AH923" s="42"/>
      <c r="AI923" s="9"/>
      <c r="AJ923" s="9"/>
    </row>
    <row r="924" customFormat="false" ht="14.4" hidden="false" customHeight="false" outlineLevel="0" collapsed="false">
      <c r="B924" s="76"/>
      <c r="C924" s="42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  <c r="AA924" s="42"/>
      <c r="AB924" s="42"/>
      <c r="AC924" s="42"/>
      <c r="AD924" s="42"/>
      <c r="AE924" s="42"/>
      <c r="AF924" s="42"/>
      <c r="AG924" s="42"/>
      <c r="AH924" s="42"/>
      <c r="AI924" s="9"/>
      <c r="AJ924" s="9"/>
    </row>
    <row r="925" customFormat="false" ht="14.4" hidden="false" customHeight="false" outlineLevel="0" collapsed="false">
      <c r="B925" s="76"/>
      <c r="C925" s="42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  <c r="AA925" s="42"/>
      <c r="AB925" s="42"/>
      <c r="AC925" s="42"/>
      <c r="AD925" s="42"/>
      <c r="AE925" s="42"/>
      <c r="AF925" s="42"/>
      <c r="AG925" s="42"/>
      <c r="AH925" s="42"/>
      <c r="AI925" s="9"/>
      <c r="AJ925" s="9"/>
    </row>
    <row r="926" customFormat="false" ht="14.4" hidden="false" customHeight="false" outlineLevel="0" collapsed="false">
      <c r="B926" s="76"/>
      <c r="C926" s="42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  <c r="AA926" s="42"/>
      <c r="AB926" s="42"/>
      <c r="AC926" s="42"/>
      <c r="AD926" s="42"/>
      <c r="AE926" s="42"/>
      <c r="AF926" s="42"/>
      <c r="AG926" s="42"/>
      <c r="AH926" s="42"/>
      <c r="AI926" s="9"/>
      <c r="AJ926" s="9"/>
    </row>
    <row r="927" customFormat="false" ht="14.4" hidden="false" customHeight="false" outlineLevel="0" collapsed="false">
      <c r="B927" s="76"/>
      <c r="C927" s="42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  <c r="AA927" s="42"/>
      <c r="AB927" s="42"/>
      <c r="AC927" s="42"/>
      <c r="AD927" s="42"/>
      <c r="AE927" s="42"/>
      <c r="AF927" s="42"/>
      <c r="AG927" s="42"/>
      <c r="AH927" s="42"/>
      <c r="AI927" s="9"/>
      <c r="AJ927" s="9"/>
    </row>
    <row r="928" customFormat="false" ht="14.4" hidden="false" customHeight="false" outlineLevel="0" collapsed="false">
      <c r="B928" s="76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  <c r="AA928" s="42"/>
      <c r="AB928" s="42"/>
      <c r="AC928" s="42"/>
      <c r="AD928" s="42"/>
      <c r="AE928" s="42"/>
      <c r="AF928" s="42"/>
      <c r="AG928" s="42"/>
      <c r="AH928" s="42"/>
      <c r="AI928" s="9"/>
      <c r="AJ928" s="9"/>
    </row>
    <row r="929" customFormat="false" ht="14.4" hidden="false" customHeight="false" outlineLevel="0" collapsed="false">
      <c r="B929" s="76"/>
      <c r="C929" s="42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  <c r="AA929" s="42"/>
      <c r="AB929" s="42"/>
      <c r="AC929" s="42"/>
      <c r="AD929" s="42"/>
      <c r="AE929" s="42"/>
      <c r="AF929" s="42"/>
      <c r="AG929" s="42"/>
      <c r="AH929" s="42"/>
      <c r="AI929" s="9"/>
      <c r="AJ929" s="9"/>
    </row>
    <row r="930" customFormat="false" ht="14.4" hidden="false" customHeight="false" outlineLevel="0" collapsed="false">
      <c r="B930" s="76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  <c r="AA930" s="42"/>
      <c r="AB930" s="42"/>
      <c r="AC930" s="42"/>
      <c r="AD930" s="42"/>
      <c r="AE930" s="42"/>
      <c r="AF930" s="42"/>
      <c r="AG930" s="42"/>
      <c r="AH930" s="42"/>
      <c r="AI930" s="9"/>
      <c r="AJ930" s="9"/>
    </row>
    <row r="931" customFormat="false" ht="14.4" hidden="false" customHeight="false" outlineLevel="0" collapsed="false">
      <c r="B931" s="76"/>
      <c r="C931" s="42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  <c r="AA931" s="42"/>
      <c r="AB931" s="42"/>
      <c r="AC931" s="42"/>
      <c r="AD931" s="42"/>
      <c r="AE931" s="42"/>
      <c r="AF931" s="42"/>
      <c r="AG931" s="42"/>
      <c r="AH931" s="42"/>
      <c r="AI931" s="9"/>
      <c r="AJ931" s="9"/>
    </row>
    <row r="932" customFormat="false" ht="14.4" hidden="false" customHeight="false" outlineLevel="0" collapsed="false">
      <c r="B932" s="76"/>
      <c r="C932" s="42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  <c r="AA932" s="42"/>
      <c r="AB932" s="42"/>
      <c r="AC932" s="42"/>
      <c r="AD932" s="42"/>
      <c r="AE932" s="42"/>
      <c r="AF932" s="42"/>
      <c r="AG932" s="42"/>
      <c r="AH932" s="42"/>
      <c r="AI932" s="9"/>
      <c r="AJ932" s="9"/>
    </row>
    <row r="933" customFormat="false" ht="14.4" hidden="false" customHeight="false" outlineLevel="0" collapsed="false">
      <c r="B933" s="76"/>
      <c r="C933" s="42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  <c r="AA933" s="42"/>
      <c r="AB933" s="42"/>
      <c r="AC933" s="42"/>
      <c r="AD933" s="42"/>
      <c r="AE933" s="42"/>
      <c r="AF933" s="42"/>
      <c r="AG933" s="42"/>
      <c r="AH933" s="42"/>
      <c r="AI933" s="9"/>
      <c r="AJ933" s="9"/>
    </row>
    <row r="934" customFormat="false" ht="14.4" hidden="false" customHeight="false" outlineLevel="0" collapsed="false">
      <c r="B934" s="76"/>
      <c r="C934" s="42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  <c r="AA934" s="42"/>
      <c r="AB934" s="42"/>
      <c r="AC934" s="42"/>
      <c r="AD934" s="42"/>
      <c r="AE934" s="42"/>
      <c r="AF934" s="42"/>
      <c r="AG934" s="42"/>
      <c r="AH934" s="42"/>
      <c r="AI934" s="9"/>
      <c r="AJ934" s="9"/>
    </row>
    <row r="935" customFormat="false" ht="14.4" hidden="false" customHeight="false" outlineLevel="0" collapsed="false">
      <c r="B935" s="76"/>
      <c r="C935" s="42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  <c r="AA935" s="42"/>
      <c r="AB935" s="42"/>
      <c r="AC935" s="42"/>
      <c r="AD935" s="42"/>
      <c r="AE935" s="42"/>
      <c r="AF935" s="42"/>
      <c r="AG935" s="42"/>
      <c r="AH935" s="42"/>
      <c r="AI935" s="9"/>
      <c r="AJ935" s="9"/>
    </row>
    <row r="936" customFormat="false" ht="14.4" hidden="false" customHeight="false" outlineLevel="0" collapsed="false">
      <c r="B936" s="76"/>
      <c r="C936" s="42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  <c r="AA936" s="42"/>
      <c r="AB936" s="42"/>
      <c r="AC936" s="42"/>
      <c r="AD936" s="42"/>
      <c r="AE936" s="42"/>
      <c r="AF936" s="42"/>
      <c r="AG936" s="42"/>
      <c r="AH936" s="42"/>
      <c r="AI936" s="9"/>
      <c r="AJ936" s="9"/>
    </row>
    <row r="937" customFormat="false" ht="14.4" hidden="false" customHeight="false" outlineLevel="0" collapsed="false">
      <c r="B937" s="76"/>
      <c r="C937" s="42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  <c r="AA937" s="42"/>
      <c r="AB937" s="42"/>
      <c r="AC937" s="42"/>
      <c r="AD937" s="42"/>
      <c r="AE937" s="42"/>
      <c r="AF937" s="42"/>
      <c r="AG937" s="42"/>
      <c r="AH937" s="42"/>
      <c r="AI937" s="9"/>
      <c r="AJ937" s="9"/>
    </row>
    <row r="938" customFormat="false" ht="14.4" hidden="false" customHeight="false" outlineLevel="0" collapsed="false">
      <c r="B938" s="76"/>
      <c r="C938" s="42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  <c r="AA938" s="42"/>
      <c r="AB938" s="42"/>
      <c r="AC938" s="42"/>
      <c r="AD938" s="42"/>
      <c r="AE938" s="42"/>
      <c r="AF938" s="42"/>
      <c r="AG938" s="42"/>
      <c r="AH938" s="42"/>
      <c r="AI938" s="9"/>
      <c r="AJ938" s="9"/>
    </row>
    <row r="939" customFormat="false" ht="14.4" hidden="false" customHeight="false" outlineLevel="0" collapsed="false">
      <c r="B939" s="76"/>
      <c r="C939" s="42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  <c r="AA939" s="42"/>
      <c r="AB939" s="42"/>
      <c r="AC939" s="42"/>
      <c r="AD939" s="42"/>
      <c r="AE939" s="42"/>
      <c r="AF939" s="42"/>
      <c r="AG939" s="42"/>
      <c r="AH939" s="42"/>
      <c r="AI939" s="9"/>
      <c r="AJ939" s="9"/>
    </row>
    <row r="940" customFormat="false" ht="14.4" hidden="false" customHeight="false" outlineLevel="0" collapsed="false">
      <c r="B940" s="76"/>
      <c r="C940" s="42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  <c r="AA940" s="42"/>
      <c r="AB940" s="42"/>
      <c r="AC940" s="42"/>
      <c r="AD940" s="42"/>
      <c r="AE940" s="42"/>
      <c r="AF940" s="42"/>
      <c r="AG940" s="42"/>
      <c r="AH940" s="42"/>
      <c r="AI940" s="9"/>
      <c r="AJ940" s="9"/>
    </row>
    <row r="941" customFormat="false" ht="14.4" hidden="false" customHeight="false" outlineLevel="0" collapsed="false">
      <c r="B941" s="76"/>
      <c r="C941" s="42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  <c r="AA941" s="42"/>
      <c r="AB941" s="42"/>
      <c r="AC941" s="42"/>
      <c r="AD941" s="42"/>
      <c r="AE941" s="42"/>
      <c r="AF941" s="42"/>
      <c r="AG941" s="42"/>
      <c r="AH941" s="42"/>
      <c r="AI941" s="9"/>
      <c r="AJ941" s="9"/>
    </row>
    <row r="942" customFormat="false" ht="14.4" hidden="false" customHeight="false" outlineLevel="0" collapsed="false">
      <c r="B942" s="76"/>
      <c r="C942" s="42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  <c r="AA942" s="42"/>
      <c r="AB942" s="42"/>
      <c r="AC942" s="42"/>
      <c r="AD942" s="42"/>
      <c r="AE942" s="42"/>
      <c r="AF942" s="42"/>
      <c r="AG942" s="42"/>
      <c r="AH942" s="42"/>
      <c r="AI942" s="9"/>
      <c r="AJ942" s="9"/>
    </row>
    <row r="943" customFormat="false" ht="14.4" hidden="false" customHeight="false" outlineLevel="0" collapsed="false">
      <c r="B943" s="76"/>
      <c r="C943" s="42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  <c r="AA943" s="42"/>
      <c r="AB943" s="42"/>
      <c r="AC943" s="42"/>
      <c r="AD943" s="42"/>
      <c r="AE943" s="42"/>
      <c r="AF943" s="42"/>
      <c r="AG943" s="42"/>
      <c r="AH943" s="42"/>
      <c r="AI943" s="9"/>
      <c r="AJ943" s="9"/>
    </row>
    <row r="944" customFormat="false" ht="14.4" hidden="false" customHeight="false" outlineLevel="0" collapsed="false">
      <c r="B944" s="76"/>
      <c r="C944" s="42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  <c r="AA944" s="42"/>
      <c r="AB944" s="42"/>
      <c r="AC944" s="42"/>
      <c r="AD944" s="42"/>
      <c r="AE944" s="42"/>
      <c r="AF944" s="42"/>
      <c r="AG944" s="42"/>
      <c r="AH944" s="42"/>
      <c r="AI944" s="9"/>
      <c r="AJ944" s="9"/>
    </row>
    <row r="945" customFormat="false" ht="14.4" hidden="false" customHeight="false" outlineLevel="0" collapsed="false">
      <c r="B945" s="76"/>
      <c r="C945" s="42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  <c r="AA945" s="42"/>
      <c r="AB945" s="42"/>
      <c r="AC945" s="42"/>
      <c r="AD945" s="42"/>
      <c r="AE945" s="42"/>
      <c r="AF945" s="42"/>
      <c r="AG945" s="42"/>
      <c r="AH945" s="42"/>
      <c r="AI945" s="9"/>
      <c r="AJ945" s="9"/>
    </row>
    <row r="946" customFormat="false" ht="14.4" hidden="false" customHeight="false" outlineLevel="0" collapsed="false">
      <c r="B946" s="76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  <c r="AA946" s="42"/>
      <c r="AB946" s="42"/>
      <c r="AC946" s="42"/>
      <c r="AD946" s="42"/>
      <c r="AE946" s="42"/>
      <c r="AF946" s="42"/>
      <c r="AG946" s="42"/>
      <c r="AH946" s="42"/>
      <c r="AI946" s="9"/>
      <c r="AJ946" s="9"/>
    </row>
    <row r="947" customFormat="false" ht="14.4" hidden="false" customHeight="false" outlineLevel="0" collapsed="false">
      <c r="B947" s="76"/>
      <c r="C947" s="42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  <c r="AA947" s="42"/>
      <c r="AB947" s="42"/>
      <c r="AC947" s="42"/>
      <c r="AD947" s="42"/>
      <c r="AE947" s="42"/>
      <c r="AF947" s="42"/>
      <c r="AG947" s="42"/>
      <c r="AH947" s="42"/>
      <c r="AI947" s="9"/>
      <c r="AJ947" s="9"/>
    </row>
    <row r="948" customFormat="false" ht="14.4" hidden="false" customHeight="false" outlineLevel="0" collapsed="false">
      <c r="B948" s="76"/>
      <c r="C948" s="42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  <c r="AA948" s="42"/>
      <c r="AB948" s="42"/>
      <c r="AC948" s="42"/>
      <c r="AD948" s="42"/>
      <c r="AE948" s="42"/>
      <c r="AF948" s="42"/>
      <c r="AG948" s="42"/>
      <c r="AH948" s="42"/>
      <c r="AI948" s="9"/>
      <c r="AJ948" s="9"/>
    </row>
    <row r="949" customFormat="false" ht="14.4" hidden="false" customHeight="false" outlineLevel="0" collapsed="false">
      <c r="B949" s="76"/>
      <c r="C949" s="42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  <c r="AA949" s="42"/>
      <c r="AB949" s="42"/>
      <c r="AC949" s="42"/>
      <c r="AD949" s="42"/>
      <c r="AE949" s="42"/>
      <c r="AF949" s="42"/>
      <c r="AG949" s="42"/>
      <c r="AH949" s="42"/>
      <c r="AI949" s="9"/>
      <c r="AJ949" s="9"/>
    </row>
    <row r="950" customFormat="false" ht="14.4" hidden="false" customHeight="false" outlineLevel="0" collapsed="false">
      <c r="B950" s="76"/>
      <c r="C950" s="42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  <c r="AA950" s="42"/>
      <c r="AB950" s="42"/>
      <c r="AC950" s="42"/>
      <c r="AD950" s="42"/>
      <c r="AE950" s="42"/>
      <c r="AF950" s="42"/>
      <c r="AG950" s="42"/>
      <c r="AH950" s="42"/>
      <c r="AI950" s="9"/>
      <c r="AJ950" s="9"/>
    </row>
    <row r="951" customFormat="false" ht="14.4" hidden="false" customHeight="false" outlineLevel="0" collapsed="false">
      <c r="B951" s="76"/>
      <c r="C951" s="42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  <c r="AA951" s="42"/>
      <c r="AB951" s="42"/>
      <c r="AC951" s="42"/>
      <c r="AD951" s="42"/>
      <c r="AE951" s="42"/>
      <c r="AF951" s="42"/>
      <c r="AG951" s="42"/>
      <c r="AH951" s="42"/>
      <c r="AI951" s="9"/>
      <c r="AJ951" s="9"/>
    </row>
    <row r="952" customFormat="false" ht="14.4" hidden="false" customHeight="false" outlineLevel="0" collapsed="false">
      <c r="B952" s="76"/>
      <c r="C952" s="42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  <c r="AA952" s="42"/>
      <c r="AB952" s="42"/>
      <c r="AC952" s="42"/>
      <c r="AD952" s="42"/>
      <c r="AE952" s="42"/>
      <c r="AF952" s="42"/>
      <c r="AG952" s="42"/>
      <c r="AH952" s="42"/>
      <c r="AI952" s="9"/>
      <c r="AJ952" s="9"/>
    </row>
    <row r="953" customFormat="false" ht="14.4" hidden="false" customHeight="false" outlineLevel="0" collapsed="false">
      <c r="B953" s="76"/>
      <c r="C953" s="42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  <c r="AA953" s="42"/>
      <c r="AB953" s="42"/>
      <c r="AC953" s="42"/>
      <c r="AD953" s="42"/>
      <c r="AE953" s="42"/>
      <c r="AF953" s="42"/>
      <c r="AG953" s="42"/>
      <c r="AH953" s="42"/>
      <c r="AI953" s="9"/>
      <c r="AJ953" s="9"/>
    </row>
    <row r="954" customFormat="false" ht="14.4" hidden="false" customHeight="false" outlineLevel="0" collapsed="false">
      <c r="B954" s="76"/>
      <c r="C954" s="42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  <c r="AA954" s="42"/>
      <c r="AB954" s="42"/>
      <c r="AC954" s="42"/>
      <c r="AD954" s="42"/>
      <c r="AE954" s="42"/>
      <c r="AF954" s="42"/>
      <c r="AG954" s="42"/>
      <c r="AH954" s="42"/>
      <c r="AI954" s="9"/>
      <c r="AJ954" s="9"/>
    </row>
    <row r="955" customFormat="false" ht="14.4" hidden="false" customHeight="false" outlineLevel="0" collapsed="false">
      <c r="B955" s="76"/>
      <c r="C955" s="42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  <c r="AA955" s="42"/>
      <c r="AB955" s="42"/>
      <c r="AC955" s="42"/>
      <c r="AD955" s="42"/>
      <c r="AE955" s="42"/>
      <c r="AF955" s="42"/>
      <c r="AG955" s="42"/>
      <c r="AH955" s="42"/>
      <c r="AI955" s="9"/>
      <c r="AJ955" s="9"/>
    </row>
    <row r="956" customFormat="false" ht="14.4" hidden="false" customHeight="false" outlineLevel="0" collapsed="false">
      <c r="B956" s="76"/>
      <c r="C956" s="42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  <c r="AA956" s="42"/>
      <c r="AB956" s="42"/>
      <c r="AC956" s="42"/>
      <c r="AD956" s="42"/>
      <c r="AE956" s="42"/>
      <c r="AF956" s="42"/>
      <c r="AG956" s="42"/>
      <c r="AH956" s="42"/>
      <c r="AI956" s="9"/>
      <c r="AJ956" s="9"/>
    </row>
    <row r="957" customFormat="false" ht="14.4" hidden="false" customHeight="false" outlineLevel="0" collapsed="false">
      <c r="B957" s="76"/>
      <c r="C957" s="42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  <c r="AA957" s="42"/>
      <c r="AB957" s="42"/>
      <c r="AC957" s="42"/>
      <c r="AD957" s="42"/>
      <c r="AE957" s="42"/>
      <c r="AF957" s="42"/>
      <c r="AG957" s="42"/>
      <c r="AH957" s="42"/>
      <c r="AI957" s="9"/>
      <c r="AJ957" s="9"/>
    </row>
    <row r="958" customFormat="false" ht="14.4" hidden="false" customHeight="false" outlineLevel="0" collapsed="false">
      <c r="B958" s="76"/>
      <c r="C958" s="42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  <c r="AA958" s="42"/>
      <c r="AB958" s="42"/>
      <c r="AC958" s="42"/>
      <c r="AD958" s="42"/>
      <c r="AE958" s="42"/>
      <c r="AF958" s="42"/>
      <c r="AG958" s="42"/>
      <c r="AH958" s="42"/>
      <c r="AI958" s="9"/>
      <c r="AJ958" s="9"/>
    </row>
    <row r="959" customFormat="false" ht="14.4" hidden="false" customHeight="false" outlineLevel="0" collapsed="false">
      <c r="B959" s="76"/>
      <c r="C959" s="42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  <c r="AA959" s="42"/>
      <c r="AB959" s="42"/>
      <c r="AC959" s="42"/>
      <c r="AD959" s="42"/>
      <c r="AE959" s="42"/>
      <c r="AF959" s="42"/>
      <c r="AG959" s="42"/>
      <c r="AH959" s="42"/>
      <c r="AI959" s="9"/>
      <c r="AJ959" s="9"/>
    </row>
    <row r="960" customFormat="false" ht="14.4" hidden="false" customHeight="false" outlineLevel="0" collapsed="false">
      <c r="B960" s="76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  <c r="AA960" s="42"/>
      <c r="AB960" s="42"/>
      <c r="AC960" s="42"/>
      <c r="AD960" s="42"/>
      <c r="AE960" s="42"/>
      <c r="AF960" s="42"/>
      <c r="AG960" s="42"/>
      <c r="AH960" s="42"/>
      <c r="AI960" s="9"/>
      <c r="AJ960" s="9"/>
    </row>
    <row r="961" customFormat="false" ht="14.4" hidden="false" customHeight="false" outlineLevel="0" collapsed="false">
      <c r="B961" s="76"/>
      <c r="C961" s="42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  <c r="AA961" s="42"/>
      <c r="AB961" s="42"/>
      <c r="AC961" s="42"/>
      <c r="AD961" s="42"/>
      <c r="AE961" s="42"/>
      <c r="AF961" s="42"/>
      <c r="AG961" s="42"/>
      <c r="AH961" s="42"/>
      <c r="AI961" s="9"/>
      <c r="AJ961" s="9"/>
    </row>
    <row r="962" customFormat="false" ht="14.4" hidden="false" customHeight="false" outlineLevel="0" collapsed="false">
      <c r="B962" s="76"/>
      <c r="C962" s="42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  <c r="AA962" s="42"/>
      <c r="AB962" s="42"/>
      <c r="AC962" s="42"/>
      <c r="AD962" s="42"/>
      <c r="AE962" s="42"/>
      <c r="AF962" s="42"/>
      <c r="AG962" s="42"/>
      <c r="AH962" s="42"/>
      <c r="AI962" s="9"/>
      <c r="AJ962" s="9"/>
    </row>
    <row r="963" customFormat="false" ht="14.4" hidden="false" customHeight="false" outlineLevel="0" collapsed="false">
      <c r="B963" s="76"/>
      <c r="C963" s="42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  <c r="AA963" s="42"/>
      <c r="AB963" s="42"/>
      <c r="AC963" s="42"/>
      <c r="AD963" s="42"/>
      <c r="AE963" s="42"/>
      <c r="AF963" s="42"/>
      <c r="AG963" s="42"/>
      <c r="AH963" s="42"/>
      <c r="AI963" s="9"/>
      <c r="AJ963" s="9"/>
    </row>
    <row r="964" customFormat="false" ht="14.4" hidden="false" customHeight="false" outlineLevel="0" collapsed="false">
      <c r="B964" s="76"/>
      <c r="C964" s="42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  <c r="AA964" s="42"/>
      <c r="AB964" s="42"/>
      <c r="AC964" s="42"/>
      <c r="AD964" s="42"/>
      <c r="AE964" s="42"/>
      <c r="AF964" s="42"/>
      <c r="AG964" s="42"/>
      <c r="AH964" s="42"/>
      <c r="AI964" s="9"/>
      <c r="AJ964" s="9"/>
    </row>
    <row r="965" customFormat="false" ht="14.4" hidden="false" customHeight="false" outlineLevel="0" collapsed="false">
      <c r="B965" s="76"/>
      <c r="C965" s="42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  <c r="AA965" s="42"/>
      <c r="AB965" s="42"/>
      <c r="AC965" s="42"/>
      <c r="AD965" s="42"/>
      <c r="AE965" s="42"/>
      <c r="AF965" s="42"/>
      <c r="AG965" s="42"/>
      <c r="AH965" s="42"/>
      <c r="AI965" s="9"/>
      <c r="AJ965" s="9"/>
    </row>
    <row r="966" customFormat="false" ht="14.4" hidden="false" customHeight="false" outlineLevel="0" collapsed="false">
      <c r="B966" s="76"/>
      <c r="C966" s="42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  <c r="AA966" s="42"/>
      <c r="AB966" s="42"/>
      <c r="AC966" s="42"/>
      <c r="AD966" s="42"/>
      <c r="AE966" s="42"/>
      <c r="AF966" s="42"/>
      <c r="AG966" s="42"/>
      <c r="AH966" s="42"/>
      <c r="AI966" s="9"/>
      <c r="AJ966" s="9"/>
    </row>
    <row r="967" customFormat="false" ht="14.4" hidden="false" customHeight="false" outlineLevel="0" collapsed="false">
      <c r="B967" s="76"/>
      <c r="C967" s="42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  <c r="AA967" s="42"/>
      <c r="AB967" s="42"/>
      <c r="AC967" s="42"/>
      <c r="AD967" s="42"/>
      <c r="AE967" s="42"/>
      <c r="AF967" s="42"/>
      <c r="AG967" s="42"/>
      <c r="AH967" s="42"/>
      <c r="AI967" s="9"/>
      <c r="AJ967" s="9"/>
    </row>
    <row r="968" customFormat="false" ht="14.4" hidden="false" customHeight="false" outlineLevel="0" collapsed="false">
      <c r="B968" s="76"/>
      <c r="C968" s="42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  <c r="AA968" s="42"/>
      <c r="AB968" s="42"/>
      <c r="AC968" s="42"/>
      <c r="AD968" s="42"/>
      <c r="AE968" s="42"/>
      <c r="AF968" s="42"/>
      <c r="AG968" s="42"/>
      <c r="AH968" s="42"/>
      <c r="AI968" s="9"/>
      <c r="AJ968" s="9"/>
    </row>
    <row r="969" customFormat="false" ht="14.4" hidden="false" customHeight="false" outlineLevel="0" collapsed="false">
      <c r="B969" s="76"/>
      <c r="C969" s="42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  <c r="AA969" s="42"/>
      <c r="AB969" s="42"/>
      <c r="AC969" s="42"/>
      <c r="AD969" s="42"/>
      <c r="AE969" s="42"/>
      <c r="AF969" s="42"/>
      <c r="AG969" s="42"/>
      <c r="AH969" s="42"/>
      <c r="AI969" s="9"/>
      <c r="AJ969" s="9"/>
    </row>
    <row r="970" customFormat="false" ht="14.4" hidden="false" customHeight="false" outlineLevel="0" collapsed="false">
      <c r="B970" s="76"/>
      <c r="C970" s="42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  <c r="AA970" s="42"/>
      <c r="AB970" s="42"/>
      <c r="AC970" s="42"/>
      <c r="AD970" s="42"/>
      <c r="AE970" s="42"/>
      <c r="AF970" s="42"/>
      <c r="AG970" s="42"/>
      <c r="AH970" s="42"/>
      <c r="AI970" s="9"/>
      <c r="AJ970" s="9"/>
    </row>
    <row r="971" customFormat="false" ht="14.4" hidden="false" customHeight="false" outlineLevel="0" collapsed="false">
      <c r="B971" s="76"/>
      <c r="C971" s="42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  <c r="AA971" s="42"/>
      <c r="AB971" s="42"/>
      <c r="AC971" s="42"/>
      <c r="AD971" s="42"/>
      <c r="AE971" s="42"/>
      <c r="AF971" s="42"/>
      <c r="AG971" s="42"/>
      <c r="AH971" s="42"/>
      <c r="AI971" s="9"/>
      <c r="AJ971" s="9"/>
    </row>
    <row r="972" customFormat="false" ht="14.4" hidden="false" customHeight="false" outlineLevel="0" collapsed="false">
      <c r="B972" s="76"/>
      <c r="C972" s="42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  <c r="AA972" s="42"/>
      <c r="AB972" s="42"/>
      <c r="AC972" s="42"/>
      <c r="AD972" s="42"/>
      <c r="AE972" s="42"/>
      <c r="AF972" s="42"/>
      <c r="AG972" s="42"/>
      <c r="AH972" s="42"/>
      <c r="AI972" s="9"/>
      <c r="AJ972" s="9"/>
    </row>
    <row r="973" customFormat="false" ht="14.4" hidden="false" customHeight="false" outlineLevel="0" collapsed="false">
      <c r="B973" s="76"/>
      <c r="C973" s="42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  <c r="AA973" s="42"/>
      <c r="AB973" s="42"/>
      <c r="AC973" s="42"/>
      <c r="AD973" s="42"/>
      <c r="AE973" s="42"/>
      <c r="AF973" s="42"/>
      <c r="AG973" s="42"/>
      <c r="AH973" s="42"/>
      <c r="AI973" s="9"/>
      <c r="AJ973" s="9"/>
    </row>
    <row r="974" customFormat="false" ht="14.4" hidden="false" customHeight="false" outlineLevel="0" collapsed="false">
      <c r="B974" s="76"/>
      <c r="C974" s="42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  <c r="AA974" s="42"/>
      <c r="AB974" s="42"/>
      <c r="AC974" s="42"/>
      <c r="AD974" s="42"/>
      <c r="AE974" s="42"/>
      <c r="AF974" s="42"/>
      <c r="AG974" s="42"/>
      <c r="AH974" s="42"/>
      <c r="AI974" s="9"/>
      <c r="AJ974" s="9"/>
    </row>
    <row r="975" customFormat="false" ht="14.4" hidden="false" customHeight="false" outlineLevel="0" collapsed="false">
      <c r="B975" s="76"/>
      <c r="C975" s="42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  <c r="AA975" s="42"/>
      <c r="AB975" s="42"/>
      <c r="AC975" s="42"/>
      <c r="AD975" s="42"/>
      <c r="AE975" s="42"/>
      <c r="AF975" s="42"/>
      <c r="AG975" s="42"/>
      <c r="AH975" s="42"/>
      <c r="AI975" s="9"/>
      <c r="AJ975" s="9"/>
    </row>
    <row r="976" customFormat="false" ht="14.4" hidden="false" customHeight="false" outlineLevel="0" collapsed="false">
      <c r="B976" s="76"/>
      <c r="C976" s="42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  <c r="AA976" s="42"/>
      <c r="AB976" s="42"/>
      <c r="AC976" s="42"/>
      <c r="AD976" s="42"/>
      <c r="AE976" s="42"/>
      <c r="AF976" s="42"/>
      <c r="AG976" s="42"/>
      <c r="AH976" s="42"/>
      <c r="AI976" s="9"/>
      <c r="AJ976" s="9"/>
    </row>
    <row r="977" customFormat="false" ht="14.4" hidden="false" customHeight="false" outlineLevel="0" collapsed="false">
      <c r="B977" s="76"/>
      <c r="C977" s="42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  <c r="AA977" s="42"/>
      <c r="AB977" s="42"/>
      <c r="AC977" s="42"/>
      <c r="AD977" s="42"/>
      <c r="AE977" s="42"/>
      <c r="AF977" s="42"/>
      <c r="AG977" s="42"/>
      <c r="AH977" s="42"/>
      <c r="AI977" s="9"/>
      <c r="AJ977" s="9"/>
    </row>
    <row r="978" customFormat="false" ht="14.4" hidden="false" customHeight="false" outlineLevel="0" collapsed="false">
      <c r="B978" s="76"/>
      <c r="C978" s="42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  <c r="AA978" s="42"/>
      <c r="AB978" s="42"/>
      <c r="AC978" s="42"/>
      <c r="AD978" s="42"/>
      <c r="AE978" s="42"/>
      <c r="AF978" s="42"/>
      <c r="AG978" s="42"/>
      <c r="AH978" s="42"/>
      <c r="AI978" s="9"/>
      <c r="AJ978" s="9"/>
    </row>
    <row r="979" customFormat="false" ht="14.4" hidden="false" customHeight="false" outlineLevel="0" collapsed="false">
      <c r="B979" s="76"/>
      <c r="C979" s="42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  <c r="AA979" s="42"/>
      <c r="AB979" s="42"/>
      <c r="AC979" s="42"/>
      <c r="AD979" s="42"/>
      <c r="AE979" s="42"/>
      <c r="AF979" s="42"/>
      <c r="AG979" s="42"/>
      <c r="AH979" s="42"/>
      <c r="AI979" s="9"/>
      <c r="AJ979" s="9"/>
    </row>
    <row r="980" customFormat="false" ht="14.4" hidden="false" customHeight="false" outlineLevel="0" collapsed="false">
      <c r="B980" s="76"/>
      <c r="C980" s="42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  <c r="AA980" s="42"/>
      <c r="AB980" s="42"/>
      <c r="AC980" s="42"/>
      <c r="AD980" s="42"/>
      <c r="AE980" s="42"/>
      <c r="AF980" s="42"/>
      <c r="AG980" s="42"/>
      <c r="AH980" s="42"/>
      <c r="AI980" s="9"/>
      <c r="AJ980" s="9"/>
    </row>
    <row r="981" customFormat="false" ht="14.4" hidden="false" customHeight="false" outlineLevel="0" collapsed="false">
      <c r="B981" s="76"/>
      <c r="C981" s="42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  <c r="AA981" s="42"/>
      <c r="AB981" s="42"/>
      <c r="AC981" s="42"/>
      <c r="AD981" s="42"/>
      <c r="AE981" s="42"/>
      <c r="AF981" s="42"/>
      <c r="AG981" s="42"/>
      <c r="AH981" s="42"/>
      <c r="AI981" s="9"/>
      <c r="AJ981" s="9"/>
    </row>
    <row r="982" customFormat="false" ht="14.4" hidden="false" customHeight="false" outlineLevel="0" collapsed="false">
      <c r="B982" s="76"/>
      <c r="C982" s="42"/>
      <c r="D982" s="42"/>
      <c r="E982" s="42"/>
      <c r="F982" s="42"/>
      <c r="G982" s="42"/>
      <c r="H982" s="42"/>
      <c r="I982" s="42"/>
      <c r="J982" s="42"/>
      <c r="K982" s="42"/>
      <c r="L982" s="42"/>
      <c r="M982" s="42"/>
      <c r="N982" s="42"/>
      <c r="O982" s="42"/>
      <c r="P982" s="42"/>
      <c r="Q982" s="42"/>
      <c r="R982" s="42"/>
      <c r="S982" s="42"/>
      <c r="T982" s="42"/>
      <c r="U982" s="42"/>
      <c r="V982" s="42"/>
      <c r="W982" s="42"/>
      <c r="X982" s="42"/>
      <c r="Y982" s="42"/>
      <c r="Z982" s="42"/>
      <c r="AA982" s="42"/>
      <c r="AB982" s="42"/>
      <c r="AC982" s="42"/>
      <c r="AD982" s="42"/>
      <c r="AE982" s="42"/>
      <c r="AF982" s="42"/>
      <c r="AG982" s="42"/>
      <c r="AH982" s="42"/>
      <c r="AI982" s="9"/>
      <c r="AJ982" s="9"/>
    </row>
    <row r="983" customFormat="false" ht="14.4" hidden="false" customHeight="false" outlineLevel="0" collapsed="false">
      <c r="B983" s="76"/>
      <c r="C983" s="42"/>
      <c r="D983" s="42"/>
      <c r="E983" s="42"/>
      <c r="F983" s="42"/>
      <c r="G983" s="42"/>
      <c r="H983" s="42"/>
      <c r="I983" s="42"/>
      <c r="J983" s="42"/>
      <c r="K983" s="42"/>
      <c r="L983" s="42"/>
      <c r="M983" s="42"/>
      <c r="N983" s="42"/>
      <c r="O983" s="42"/>
      <c r="P983" s="42"/>
      <c r="Q983" s="42"/>
      <c r="R983" s="42"/>
      <c r="S983" s="42"/>
      <c r="T983" s="42"/>
      <c r="U983" s="42"/>
      <c r="V983" s="42"/>
      <c r="W983" s="42"/>
      <c r="X983" s="42"/>
      <c r="Y983" s="42"/>
      <c r="Z983" s="42"/>
      <c r="AA983" s="42"/>
      <c r="AB983" s="42"/>
      <c r="AC983" s="42"/>
      <c r="AD983" s="42"/>
      <c r="AE983" s="42"/>
      <c r="AF983" s="42"/>
      <c r="AG983" s="42"/>
      <c r="AH983" s="42"/>
      <c r="AI983" s="9"/>
      <c r="AJ983" s="9"/>
    </row>
    <row r="984" customFormat="false" ht="14.4" hidden="false" customHeight="false" outlineLevel="0" collapsed="false">
      <c r="B984" s="76"/>
      <c r="C984" s="42"/>
      <c r="D984" s="42"/>
      <c r="E984" s="42"/>
      <c r="F984" s="42"/>
      <c r="G984" s="42"/>
      <c r="H984" s="42"/>
      <c r="I984" s="42"/>
      <c r="J984" s="42"/>
      <c r="K984" s="42"/>
      <c r="L984" s="42"/>
      <c r="M984" s="42"/>
      <c r="N984" s="42"/>
      <c r="O984" s="42"/>
      <c r="P984" s="42"/>
      <c r="Q984" s="42"/>
      <c r="R984" s="42"/>
      <c r="S984" s="42"/>
      <c r="T984" s="42"/>
      <c r="U984" s="42"/>
      <c r="V984" s="42"/>
      <c r="W984" s="42"/>
      <c r="X984" s="42"/>
      <c r="Y984" s="42"/>
      <c r="Z984" s="42"/>
      <c r="AA984" s="42"/>
      <c r="AB984" s="42"/>
      <c r="AC984" s="42"/>
      <c r="AD984" s="42"/>
      <c r="AE984" s="42"/>
      <c r="AF984" s="42"/>
      <c r="AG984" s="42"/>
      <c r="AH984" s="42"/>
      <c r="AI984" s="9"/>
      <c r="AJ984" s="9"/>
    </row>
    <row r="985" customFormat="false" ht="14.4" hidden="false" customHeight="false" outlineLevel="0" collapsed="false">
      <c r="B985" s="76"/>
      <c r="C985" s="42"/>
      <c r="D985" s="42"/>
      <c r="E985" s="42"/>
      <c r="F985" s="42"/>
      <c r="G985" s="42"/>
      <c r="H985" s="42"/>
      <c r="I985" s="42"/>
      <c r="J985" s="42"/>
      <c r="K985" s="42"/>
      <c r="L985" s="42"/>
      <c r="M985" s="42"/>
      <c r="N985" s="42"/>
      <c r="O985" s="42"/>
      <c r="P985" s="42"/>
      <c r="Q985" s="42"/>
      <c r="R985" s="42"/>
      <c r="S985" s="42"/>
      <c r="T985" s="42"/>
      <c r="U985" s="42"/>
      <c r="V985" s="42"/>
      <c r="W985" s="42"/>
      <c r="X985" s="42"/>
      <c r="Y985" s="42"/>
      <c r="Z985" s="42"/>
      <c r="AA985" s="42"/>
      <c r="AB985" s="42"/>
      <c r="AC985" s="42"/>
      <c r="AD985" s="42"/>
      <c r="AE985" s="42"/>
      <c r="AF985" s="42"/>
      <c r="AG985" s="42"/>
      <c r="AH985" s="42"/>
      <c r="AI985" s="9"/>
      <c r="AJ985" s="9"/>
    </row>
    <row r="986" customFormat="false" ht="14.4" hidden="false" customHeight="false" outlineLevel="0" collapsed="false">
      <c r="B986" s="76"/>
      <c r="C986" s="42"/>
      <c r="D986" s="42"/>
      <c r="E986" s="42"/>
      <c r="F986" s="42"/>
      <c r="G986" s="42"/>
      <c r="H986" s="42"/>
      <c r="I986" s="42"/>
      <c r="J986" s="42"/>
      <c r="K986" s="42"/>
      <c r="L986" s="42"/>
      <c r="M986" s="42"/>
      <c r="N986" s="42"/>
      <c r="O986" s="42"/>
      <c r="P986" s="42"/>
      <c r="Q986" s="42"/>
      <c r="R986" s="42"/>
      <c r="S986" s="42"/>
      <c r="T986" s="42"/>
      <c r="U986" s="42"/>
      <c r="V986" s="42"/>
      <c r="W986" s="42"/>
      <c r="X986" s="42"/>
      <c r="Y986" s="42"/>
      <c r="Z986" s="42"/>
      <c r="AA986" s="42"/>
      <c r="AB986" s="42"/>
      <c r="AC986" s="42"/>
      <c r="AD986" s="42"/>
      <c r="AE986" s="42"/>
      <c r="AF986" s="42"/>
      <c r="AG986" s="42"/>
      <c r="AH986" s="42"/>
      <c r="AI986" s="9"/>
      <c r="AJ986" s="9"/>
    </row>
    <row r="987" customFormat="false" ht="14.4" hidden="false" customHeight="false" outlineLevel="0" collapsed="false">
      <c r="B987" s="76"/>
      <c r="C987" s="42"/>
      <c r="D987" s="42"/>
      <c r="E987" s="42"/>
      <c r="F987" s="42"/>
      <c r="G987" s="42"/>
      <c r="H987" s="42"/>
      <c r="I987" s="42"/>
      <c r="J987" s="42"/>
      <c r="K987" s="42"/>
      <c r="L987" s="42"/>
      <c r="M987" s="42"/>
      <c r="N987" s="42"/>
      <c r="O987" s="42"/>
      <c r="P987" s="42"/>
      <c r="Q987" s="42"/>
      <c r="R987" s="42"/>
      <c r="S987" s="42"/>
      <c r="T987" s="42"/>
      <c r="U987" s="42"/>
      <c r="V987" s="42"/>
      <c r="W987" s="42"/>
      <c r="X987" s="42"/>
      <c r="Y987" s="42"/>
      <c r="Z987" s="42"/>
      <c r="AA987" s="42"/>
      <c r="AB987" s="42"/>
      <c r="AC987" s="42"/>
      <c r="AD987" s="42"/>
      <c r="AE987" s="42"/>
      <c r="AF987" s="42"/>
      <c r="AG987" s="42"/>
      <c r="AH987" s="42"/>
      <c r="AI987" s="9"/>
      <c r="AJ987" s="9"/>
    </row>
    <row r="988" customFormat="false" ht="14.4" hidden="false" customHeight="false" outlineLevel="0" collapsed="false">
      <c r="B988" s="76"/>
      <c r="C988" s="42"/>
      <c r="D988" s="42"/>
      <c r="E988" s="42"/>
      <c r="F988" s="42"/>
      <c r="G988" s="42"/>
      <c r="H988" s="42"/>
      <c r="I988" s="42"/>
      <c r="J988" s="42"/>
      <c r="K988" s="42"/>
      <c r="L988" s="42"/>
      <c r="M988" s="42"/>
      <c r="N988" s="42"/>
      <c r="O988" s="42"/>
      <c r="P988" s="42"/>
      <c r="Q988" s="42"/>
      <c r="R988" s="42"/>
      <c r="S988" s="42"/>
      <c r="T988" s="42"/>
      <c r="U988" s="42"/>
      <c r="V988" s="42"/>
      <c r="W988" s="42"/>
      <c r="X988" s="42"/>
      <c r="Y988" s="42"/>
      <c r="Z988" s="42"/>
      <c r="AA988" s="42"/>
      <c r="AB988" s="42"/>
      <c r="AC988" s="42"/>
      <c r="AD988" s="42"/>
      <c r="AE988" s="42"/>
      <c r="AF988" s="42"/>
      <c r="AG988" s="42"/>
      <c r="AH988" s="42"/>
      <c r="AI988" s="9"/>
      <c r="AJ988" s="9"/>
    </row>
    <row r="989" customFormat="false" ht="14.4" hidden="false" customHeight="false" outlineLevel="0" collapsed="false">
      <c r="B989" s="76"/>
      <c r="C989" s="42"/>
      <c r="D989" s="42"/>
      <c r="E989" s="42"/>
      <c r="F989" s="42"/>
      <c r="G989" s="42"/>
      <c r="H989" s="42"/>
      <c r="I989" s="42"/>
      <c r="J989" s="42"/>
      <c r="K989" s="42"/>
      <c r="L989" s="42"/>
      <c r="M989" s="42"/>
      <c r="N989" s="42"/>
      <c r="O989" s="42"/>
      <c r="P989" s="42"/>
      <c r="Q989" s="42"/>
      <c r="R989" s="42"/>
      <c r="S989" s="42"/>
      <c r="T989" s="42"/>
      <c r="U989" s="42"/>
      <c r="V989" s="42"/>
      <c r="W989" s="42"/>
      <c r="X989" s="42"/>
      <c r="Y989" s="42"/>
      <c r="Z989" s="42"/>
      <c r="AA989" s="42"/>
      <c r="AB989" s="42"/>
      <c r="AC989" s="42"/>
      <c r="AD989" s="42"/>
      <c r="AE989" s="42"/>
      <c r="AF989" s="42"/>
      <c r="AG989" s="42"/>
      <c r="AH989" s="42"/>
      <c r="AI989" s="9"/>
      <c r="AJ989" s="9"/>
    </row>
    <row r="990" customFormat="false" ht="14.4" hidden="false" customHeight="false" outlineLevel="0" collapsed="false">
      <c r="B990" s="76"/>
      <c r="C990" s="42"/>
      <c r="D990" s="42"/>
      <c r="E990" s="42"/>
      <c r="F990" s="42"/>
      <c r="G990" s="42"/>
      <c r="H990" s="42"/>
      <c r="I990" s="42"/>
      <c r="J990" s="42"/>
      <c r="K990" s="42"/>
      <c r="L990" s="42"/>
      <c r="M990" s="42"/>
      <c r="N990" s="42"/>
      <c r="O990" s="42"/>
      <c r="P990" s="42"/>
      <c r="Q990" s="42"/>
      <c r="R990" s="42"/>
      <c r="S990" s="42"/>
      <c r="T990" s="42"/>
      <c r="U990" s="42"/>
      <c r="V990" s="42"/>
      <c r="W990" s="42"/>
      <c r="X990" s="42"/>
      <c r="Y990" s="42"/>
      <c r="Z990" s="42"/>
      <c r="AA990" s="42"/>
      <c r="AB990" s="42"/>
      <c r="AC990" s="42"/>
      <c r="AD990" s="42"/>
      <c r="AE990" s="42"/>
      <c r="AF990" s="42"/>
      <c r="AG990" s="42"/>
      <c r="AH990" s="42"/>
      <c r="AI990" s="9"/>
      <c r="AJ990" s="9"/>
    </row>
    <row r="991" customFormat="false" ht="14.4" hidden="false" customHeight="false" outlineLevel="0" collapsed="false">
      <c r="B991" s="76"/>
      <c r="C991" s="42"/>
      <c r="D991" s="42"/>
      <c r="E991" s="42"/>
      <c r="F991" s="42"/>
      <c r="G991" s="42"/>
      <c r="H991" s="42"/>
      <c r="I991" s="42"/>
      <c r="J991" s="42"/>
      <c r="K991" s="42"/>
      <c r="L991" s="42"/>
      <c r="M991" s="42"/>
      <c r="N991" s="42"/>
      <c r="O991" s="42"/>
      <c r="P991" s="42"/>
      <c r="Q991" s="42"/>
      <c r="R991" s="42"/>
      <c r="S991" s="42"/>
      <c r="T991" s="42"/>
      <c r="U991" s="42"/>
      <c r="V991" s="42"/>
      <c r="W991" s="42"/>
      <c r="X991" s="42"/>
      <c r="Y991" s="42"/>
      <c r="Z991" s="42"/>
      <c r="AA991" s="42"/>
      <c r="AB991" s="42"/>
      <c r="AC991" s="42"/>
      <c r="AD991" s="42"/>
      <c r="AE991" s="42"/>
      <c r="AF991" s="42"/>
      <c r="AG991" s="42"/>
      <c r="AH991" s="42"/>
      <c r="AI991" s="9"/>
      <c r="AJ991" s="9"/>
    </row>
    <row r="992" customFormat="false" ht="14.4" hidden="false" customHeight="false" outlineLevel="0" collapsed="false">
      <c r="B992" s="76"/>
      <c r="C992" s="42"/>
      <c r="D992" s="42"/>
      <c r="E992" s="42"/>
      <c r="F992" s="42"/>
      <c r="G992" s="42"/>
      <c r="H992" s="42"/>
      <c r="I992" s="42"/>
      <c r="J992" s="42"/>
      <c r="K992" s="42"/>
      <c r="L992" s="42"/>
      <c r="M992" s="42"/>
      <c r="N992" s="42"/>
      <c r="O992" s="42"/>
      <c r="P992" s="42"/>
      <c r="Q992" s="42"/>
      <c r="R992" s="42"/>
      <c r="S992" s="42"/>
      <c r="T992" s="42"/>
      <c r="U992" s="42"/>
      <c r="V992" s="42"/>
      <c r="W992" s="42"/>
      <c r="X992" s="42"/>
      <c r="Y992" s="42"/>
      <c r="Z992" s="42"/>
      <c r="AA992" s="42"/>
      <c r="AB992" s="42"/>
      <c r="AC992" s="42"/>
      <c r="AD992" s="42"/>
      <c r="AE992" s="42"/>
      <c r="AF992" s="42"/>
      <c r="AG992" s="42"/>
      <c r="AH992" s="42"/>
      <c r="AI992" s="9"/>
      <c r="AJ992" s="9"/>
    </row>
    <row r="993" customFormat="false" ht="14.4" hidden="false" customHeight="false" outlineLevel="0" collapsed="false">
      <c r="B993" s="76"/>
      <c r="C993" s="42"/>
      <c r="D993" s="42"/>
      <c r="E993" s="42"/>
      <c r="F993" s="42"/>
      <c r="G993" s="42"/>
      <c r="H993" s="42"/>
      <c r="I993" s="42"/>
      <c r="J993" s="42"/>
      <c r="K993" s="42"/>
      <c r="L993" s="42"/>
      <c r="M993" s="42"/>
      <c r="N993" s="42"/>
      <c r="O993" s="42"/>
      <c r="P993" s="42"/>
      <c r="Q993" s="42"/>
      <c r="R993" s="42"/>
      <c r="S993" s="42"/>
      <c r="T993" s="42"/>
      <c r="U993" s="42"/>
      <c r="V993" s="42"/>
      <c r="W993" s="42"/>
      <c r="X993" s="42"/>
      <c r="Y993" s="42"/>
      <c r="Z993" s="42"/>
      <c r="AA993" s="42"/>
      <c r="AB993" s="42"/>
      <c r="AC993" s="42"/>
      <c r="AD993" s="42"/>
      <c r="AE993" s="42"/>
      <c r="AF993" s="42"/>
      <c r="AG993" s="42"/>
      <c r="AH993" s="42"/>
      <c r="AI993" s="9"/>
      <c r="AJ993" s="9"/>
    </row>
    <row r="994" customFormat="false" ht="14.4" hidden="false" customHeight="false" outlineLevel="0" collapsed="false">
      <c r="B994" s="76"/>
      <c r="C994" s="42"/>
      <c r="D994" s="42"/>
      <c r="E994" s="42"/>
      <c r="F994" s="42"/>
      <c r="G994" s="42"/>
      <c r="H994" s="42"/>
      <c r="I994" s="42"/>
      <c r="J994" s="42"/>
      <c r="K994" s="42"/>
      <c r="L994" s="42"/>
      <c r="M994" s="42"/>
      <c r="N994" s="42"/>
      <c r="O994" s="42"/>
      <c r="P994" s="42"/>
      <c r="Q994" s="42"/>
      <c r="R994" s="42"/>
      <c r="S994" s="42"/>
      <c r="T994" s="42"/>
      <c r="U994" s="42"/>
      <c r="V994" s="42"/>
      <c r="W994" s="42"/>
      <c r="X994" s="42"/>
      <c r="Y994" s="42"/>
      <c r="Z994" s="42"/>
      <c r="AA994" s="42"/>
      <c r="AB994" s="42"/>
      <c r="AC994" s="42"/>
      <c r="AD994" s="42"/>
      <c r="AE994" s="42"/>
      <c r="AF994" s="42"/>
      <c r="AG994" s="42"/>
      <c r="AH994" s="42"/>
      <c r="AI994" s="9"/>
      <c r="AJ994" s="9"/>
    </row>
    <row r="995" customFormat="false" ht="14.4" hidden="false" customHeight="false" outlineLevel="0" collapsed="false">
      <c r="B995" s="76"/>
      <c r="C995" s="42"/>
      <c r="D995" s="42"/>
      <c r="E995" s="42"/>
      <c r="F995" s="42"/>
      <c r="G995" s="42"/>
      <c r="H995" s="42"/>
      <c r="I995" s="42"/>
      <c r="J995" s="42"/>
      <c r="K995" s="42"/>
      <c r="L995" s="42"/>
      <c r="M995" s="42"/>
      <c r="N995" s="42"/>
      <c r="O995" s="42"/>
      <c r="P995" s="42"/>
      <c r="Q995" s="42"/>
      <c r="R995" s="42"/>
      <c r="S995" s="42"/>
      <c r="T995" s="42"/>
      <c r="U995" s="42"/>
      <c r="V995" s="42"/>
      <c r="W995" s="42"/>
      <c r="X995" s="42"/>
      <c r="Y995" s="42"/>
      <c r="Z995" s="42"/>
      <c r="AA995" s="42"/>
      <c r="AB995" s="42"/>
      <c r="AC995" s="42"/>
      <c r="AD995" s="42"/>
      <c r="AE995" s="42"/>
      <c r="AF995" s="42"/>
      <c r="AG995" s="42"/>
      <c r="AH995" s="42"/>
      <c r="AI995" s="9"/>
      <c r="AJ995" s="9"/>
    </row>
    <row r="996" customFormat="false" ht="14.4" hidden="false" customHeight="false" outlineLevel="0" collapsed="false">
      <c r="B996" s="76"/>
      <c r="C996" s="42"/>
      <c r="D996" s="42"/>
      <c r="E996" s="42"/>
      <c r="F996" s="42"/>
      <c r="G996" s="42"/>
      <c r="H996" s="42"/>
      <c r="I996" s="42"/>
      <c r="J996" s="42"/>
      <c r="K996" s="42"/>
      <c r="L996" s="42"/>
      <c r="M996" s="42"/>
      <c r="N996" s="42"/>
      <c r="O996" s="42"/>
      <c r="P996" s="42"/>
      <c r="Q996" s="42"/>
      <c r="R996" s="42"/>
      <c r="S996" s="42"/>
      <c r="T996" s="42"/>
      <c r="U996" s="42"/>
      <c r="V996" s="42"/>
      <c r="W996" s="42"/>
      <c r="X996" s="42"/>
      <c r="Y996" s="42"/>
      <c r="Z996" s="42"/>
      <c r="AA996" s="42"/>
      <c r="AB996" s="42"/>
      <c r="AC996" s="42"/>
      <c r="AD996" s="42"/>
      <c r="AE996" s="42"/>
      <c r="AF996" s="42"/>
      <c r="AG996" s="42"/>
      <c r="AH996" s="42"/>
      <c r="AI996" s="9"/>
      <c r="AJ996" s="9"/>
    </row>
    <row r="997" customFormat="false" ht="14.4" hidden="false" customHeight="false" outlineLevel="0" collapsed="false">
      <c r="B997" s="76"/>
      <c r="C997" s="42"/>
      <c r="D997" s="42"/>
      <c r="E997" s="42"/>
      <c r="F997" s="42"/>
      <c r="G997" s="42"/>
      <c r="H997" s="42"/>
      <c r="I997" s="42"/>
      <c r="J997" s="42"/>
      <c r="K997" s="42"/>
      <c r="L997" s="42"/>
      <c r="M997" s="42"/>
      <c r="N997" s="42"/>
      <c r="O997" s="42"/>
      <c r="P997" s="42"/>
      <c r="Q997" s="42"/>
      <c r="R997" s="42"/>
      <c r="S997" s="42"/>
      <c r="T997" s="42"/>
      <c r="U997" s="42"/>
      <c r="V997" s="42"/>
      <c r="W997" s="42"/>
      <c r="X997" s="42"/>
      <c r="Y997" s="42"/>
      <c r="Z997" s="42"/>
      <c r="AA997" s="42"/>
      <c r="AB997" s="42"/>
      <c r="AC997" s="42"/>
      <c r="AD997" s="42"/>
      <c r="AE997" s="42"/>
      <c r="AF997" s="42"/>
      <c r="AG997" s="42"/>
      <c r="AH997" s="42"/>
      <c r="AI997" s="9"/>
      <c r="AJ997" s="9"/>
    </row>
    <row r="998" customFormat="false" ht="14.4" hidden="false" customHeight="false" outlineLevel="0" collapsed="false">
      <c r="B998" s="76"/>
      <c r="C998" s="42"/>
      <c r="D998" s="42"/>
      <c r="E998" s="42"/>
      <c r="F998" s="42"/>
      <c r="G998" s="42"/>
      <c r="H998" s="42"/>
      <c r="I998" s="42"/>
      <c r="J998" s="42"/>
      <c r="K998" s="42"/>
      <c r="L998" s="42"/>
      <c r="M998" s="42"/>
      <c r="N998" s="42"/>
      <c r="O998" s="42"/>
      <c r="P998" s="42"/>
      <c r="Q998" s="42"/>
      <c r="R998" s="42"/>
      <c r="S998" s="42"/>
      <c r="T998" s="42"/>
      <c r="U998" s="42"/>
      <c r="V998" s="42"/>
      <c r="W998" s="42"/>
      <c r="X998" s="42"/>
      <c r="Y998" s="42"/>
      <c r="Z998" s="42"/>
      <c r="AA998" s="42"/>
      <c r="AB998" s="42"/>
      <c r="AC998" s="42"/>
      <c r="AD998" s="42"/>
      <c r="AE998" s="42"/>
      <c r="AF998" s="42"/>
      <c r="AG998" s="42"/>
      <c r="AH998" s="42"/>
      <c r="AI998" s="9"/>
      <c r="AJ998" s="9"/>
    </row>
    <row r="999" customFormat="false" ht="14.4" hidden="false" customHeight="false" outlineLevel="0" collapsed="false">
      <c r="B999" s="76"/>
      <c r="C999" s="42"/>
      <c r="D999" s="42"/>
      <c r="E999" s="42"/>
      <c r="F999" s="42"/>
      <c r="G999" s="42"/>
      <c r="H999" s="42"/>
      <c r="I999" s="42"/>
      <c r="J999" s="42"/>
      <c r="K999" s="42"/>
      <c r="L999" s="42"/>
      <c r="M999" s="42"/>
      <c r="N999" s="42"/>
      <c r="O999" s="42"/>
      <c r="P999" s="42"/>
      <c r="Q999" s="42"/>
      <c r="R999" s="42"/>
      <c r="S999" s="42"/>
      <c r="T999" s="42"/>
      <c r="U999" s="42"/>
      <c r="V999" s="42"/>
      <c r="W999" s="42"/>
      <c r="X999" s="42"/>
      <c r="Y999" s="42"/>
      <c r="Z999" s="42"/>
      <c r="AA999" s="42"/>
      <c r="AB999" s="42"/>
      <c r="AC999" s="42"/>
      <c r="AD999" s="42"/>
      <c r="AE999" s="42"/>
      <c r="AF999" s="42"/>
      <c r="AG999" s="42"/>
      <c r="AH999" s="42"/>
      <c r="AI999" s="9"/>
      <c r="AJ999" s="9"/>
    </row>
    <row r="1000" customFormat="false" ht="14.4" hidden="false" customHeight="false" outlineLevel="0" collapsed="false">
      <c r="B1000" s="76"/>
      <c r="C1000" s="42"/>
      <c r="D1000" s="42"/>
      <c r="E1000" s="42"/>
      <c r="F1000" s="42"/>
      <c r="G1000" s="42"/>
      <c r="H1000" s="42"/>
      <c r="I1000" s="42"/>
      <c r="J1000" s="42"/>
      <c r="K1000" s="42"/>
      <c r="L1000" s="42"/>
      <c r="M1000" s="42"/>
      <c r="N1000" s="42"/>
      <c r="O1000" s="42"/>
      <c r="P1000" s="42"/>
      <c r="Q1000" s="42"/>
      <c r="R1000" s="42"/>
      <c r="S1000" s="42"/>
      <c r="T1000" s="42"/>
      <c r="U1000" s="42"/>
      <c r="V1000" s="42"/>
      <c r="W1000" s="42"/>
      <c r="X1000" s="42"/>
      <c r="Y1000" s="42"/>
      <c r="Z1000" s="42"/>
      <c r="AA1000" s="42"/>
      <c r="AB1000" s="42"/>
      <c r="AC1000" s="42"/>
      <c r="AD1000" s="42"/>
      <c r="AE1000" s="42"/>
      <c r="AF1000" s="42"/>
      <c r="AG1000" s="42"/>
      <c r="AH1000" s="42"/>
      <c r="AI1000" s="9"/>
      <c r="AJ1000" s="9"/>
    </row>
    <row r="1001" customFormat="false" ht="14.4" hidden="false" customHeight="false" outlineLevel="0" collapsed="false">
      <c r="B1001" s="76"/>
      <c r="C1001" s="42"/>
      <c r="D1001" s="42"/>
      <c r="E1001" s="42"/>
      <c r="F1001" s="42"/>
      <c r="G1001" s="42"/>
      <c r="H1001" s="42"/>
      <c r="I1001" s="42"/>
      <c r="J1001" s="42"/>
      <c r="K1001" s="42"/>
      <c r="L1001" s="42"/>
      <c r="M1001" s="42"/>
      <c r="N1001" s="42"/>
      <c r="O1001" s="42"/>
      <c r="P1001" s="42"/>
      <c r="Q1001" s="42"/>
      <c r="R1001" s="42"/>
      <c r="S1001" s="42"/>
      <c r="T1001" s="42"/>
      <c r="U1001" s="42"/>
      <c r="V1001" s="42"/>
      <c r="W1001" s="42"/>
      <c r="X1001" s="42"/>
      <c r="Y1001" s="42"/>
      <c r="Z1001" s="42"/>
      <c r="AA1001" s="42"/>
      <c r="AB1001" s="42"/>
      <c r="AC1001" s="42"/>
      <c r="AD1001" s="42"/>
      <c r="AE1001" s="42"/>
      <c r="AF1001" s="42"/>
      <c r="AG1001" s="42"/>
      <c r="AH1001" s="42"/>
      <c r="AI1001" s="9"/>
      <c r="AJ1001" s="9"/>
    </row>
  </sheetData>
  <autoFilter ref="B1:AD1001"/>
  <mergeCells count="282">
    <mergeCell ref="C18:C19"/>
    <mergeCell ref="E18:E19"/>
    <mergeCell ref="F18:F19"/>
    <mergeCell ref="G18:G19"/>
    <mergeCell ref="C22:C23"/>
    <mergeCell ref="E22:E23"/>
    <mergeCell ref="F22:F23"/>
    <mergeCell ref="G22:G23"/>
    <mergeCell ref="Z22:Z23"/>
    <mergeCell ref="AB22:AB23"/>
    <mergeCell ref="AC22:AC23"/>
    <mergeCell ref="AD22:AD23"/>
    <mergeCell ref="C28:C29"/>
    <mergeCell ref="E28:E29"/>
    <mergeCell ref="F28:F29"/>
    <mergeCell ref="G28:G29"/>
    <mergeCell ref="Z32:Z33"/>
    <mergeCell ref="AB32:AB33"/>
    <mergeCell ref="AC32:AC33"/>
    <mergeCell ref="AD32:AD33"/>
    <mergeCell ref="AE32:AE33"/>
    <mergeCell ref="AG32:AG33"/>
    <mergeCell ref="AH32:AH33"/>
    <mergeCell ref="C39:C40"/>
    <mergeCell ref="E39:E40"/>
    <mergeCell ref="F39:F40"/>
    <mergeCell ref="G39:G40"/>
    <mergeCell ref="Z39:Z40"/>
    <mergeCell ref="AB39:AB40"/>
    <mergeCell ref="AC39:AC40"/>
    <mergeCell ref="AD39:AD40"/>
    <mergeCell ref="C41:C42"/>
    <mergeCell ref="E41:E42"/>
    <mergeCell ref="F41:F42"/>
    <mergeCell ref="G41:G42"/>
    <mergeCell ref="C51:C52"/>
    <mergeCell ref="E51:E52"/>
    <mergeCell ref="F51:F52"/>
    <mergeCell ref="G51:G52"/>
    <mergeCell ref="Z51:Z52"/>
    <mergeCell ref="AB51:AB52"/>
    <mergeCell ref="AC51:AC52"/>
    <mergeCell ref="AD51:AD52"/>
    <mergeCell ref="C53:C54"/>
    <mergeCell ref="E53:E54"/>
    <mergeCell ref="F53:F54"/>
    <mergeCell ref="G53:G54"/>
    <mergeCell ref="Z53:Z54"/>
    <mergeCell ref="AB53:AB54"/>
    <mergeCell ref="AC53:AC54"/>
    <mergeCell ref="AD53:AD54"/>
    <mergeCell ref="AE53:AE54"/>
    <mergeCell ref="AG53:AG54"/>
    <mergeCell ref="AH53:AH54"/>
    <mergeCell ref="C59:C60"/>
    <mergeCell ref="E59:E60"/>
    <mergeCell ref="F59:F60"/>
    <mergeCell ref="G59:G60"/>
    <mergeCell ref="Z59:Z60"/>
    <mergeCell ref="AB59:AB60"/>
    <mergeCell ref="AC59:AC60"/>
    <mergeCell ref="AD59:AD60"/>
    <mergeCell ref="AE59:AE60"/>
    <mergeCell ref="AG59:AG60"/>
    <mergeCell ref="AH59:AH60"/>
    <mergeCell ref="C63:C64"/>
    <mergeCell ref="D63:D64"/>
    <mergeCell ref="E63:E64"/>
    <mergeCell ref="F63:F64"/>
    <mergeCell ref="G63:G64"/>
    <mergeCell ref="Z63:Z64"/>
    <mergeCell ref="AB63:AB64"/>
    <mergeCell ref="AC63:AC64"/>
    <mergeCell ref="AD63:AD64"/>
    <mergeCell ref="C66:C67"/>
    <mergeCell ref="D66:D67"/>
    <mergeCell ref="E66:E67"/>
    <mergeCell ref="F66:F67"/>
    <mergeCell ref="G66:G67"/>
    <mergeCell ref="Z66:Z67"/>
    <mergeCell ref="AB66:AB67"/>
    <mergeCell ref="AC66:AC67"/>
    <mergeCell ref="AD66:AD67"/>
    <mergeCell ref="AE66:AE67"/>
    <mergeCell ref="AG66:AG67"/>
    <mergeCell ref="AH66:AH67"/>
    <mergeCell ref="C72:C73"/>
    <mergeCell ref="D72:D73"/>
    <mergeCell ref="E72:E73"/>
    <mergeCell ref="F72:F73"/>
    <mergeCell ref="G72:G73"/>
    <mergeCell ref="C74:C75"/>
    <mergeCell ref="D74:D75"/>
    <mergeCell ref="E74:E75"/>
    <mergeCell ref="F74:F75"/>
    <mergeCell ref="G74:G75"/>
    <mergeCell ref="Z74:Z75"/>
    <mergeCell ref="AB74:AB75"/>
    <mergeCell ref="AC74:AC75"/>
    <mergeCell ref="AD74:AD75"/>
    <mergeCell ref="AE74:AE75"/>
    <mergeCell ref="AG74:AG75"/>
    <mergeCell ref="AH74:AH75"/>
    <mergeCell ref="C77:C78"/>
    <mergeCell ref="D77:D78"/>
    <mergeCell ref="E77:E78"/>
    <mergeCell ref="F77:F78"/>
    <mergeCell ref="G77:G78"/>
    <mergeCell ref="Z77:Z78"/>
    <mergeCell ref="AB77:AB78"/>
    <mergeCell ref="AC77:AC78"/>
    <mergeCell ref="AD77:AD78"/>
    <mergeCell ref="AE77:AE78"/>
    <mergeCell ref="AG77:AG78"/>
    <mergeCell ref="AH77:AH78"/>
    <mergeCell ref="C81:C82"/>
    <mergeCell ref="D81:D82"/>
    <mergeCell ref="E81:E82"/>
    <mergeCell ref="F81:F82"/>
    <mergeCell ref="G81:G82"/>
    <mergeCell ref="Z81:Z82"/>
    <mergeCell ref="AB81:AB82"/>
    <mergeCell ref="AC81:AC82"/>
    <mergeCell ref="AD81:AD82"/>
    <mergeCell ref="C85:C86"/>
    <mergeCell ref="D85:D86"/>
    <mergeCell ref="E85:E86"/>
    <mergeCell ref="F85:F86"/>
    <mergeCell ref="G85:G86"/>
    <mergeCell ref="Z85:Z86"/>
    <mergeCell ref="AB85:AB86"/>
    <mergeCell ref="AC85:AC86"/>
    <mergeCell ref="AD85:AD86"/>
    <mergeCell ref="AE85:AE86"/>
    <mergeCell ref="AG85:AG86"/>
    <mergeCell ref="AH85:AH86"/>
    <mergeCell ref="C87:C88"/>
    <mergeCell ref="E87:E88"/>
    <mergeCell ref="F87:F88"/>
    <mergeCell ref="G87:G88"/>
    <mergeCell ref="Z87:Z88"/>
    <mergeCell ref="AB87:AB88"/>
    <mergeCell ref="AC87:AC88"/>
    <mergeCell ref="AD87:AD88"/>
    <mergeCell ref="C102:C103"/>
    <mergeCell ref="E102:E103"/>
    <mergeCell ref="F102:F103"/>
    <mergeCell ref="G102:G103"/>
    <mergeCell ref="H102:H103"/>
    <mergeCell ref="J102:J103"/>
    <mergeCell ref="K102:K103"/>
    <mergeCell ref="L102:L103"/>
    <mergeCell ref="Q102:Q103"/>
    <mergeCell ref="S102:S103"/>
    <mergeCell ref="T102:T103"/>
    <mergeCell ref="U102:U103"/>
    <mergeCell ref="V102:V103"/>
    <mergeCell ref="X102:X103"/>
    <mergeCell ref="Y102:Y103"/>
    <mergeCell ref="Z102:Z103"/>
    <mergeCell ref="AB102:AB103"/>
    <mergeCell ref="AC102:AC103"/>
    <mergeCell ref="AD102:AD103"/>
    <mergeCell ref="AE102:AE103"/>
    <mergeCell ref="AG102:AG103"/>
    <mergeCell ref="AH102:AH103"/>
    <mergeCell ref="Z107:Z108"/>
    <mergeCell ref="AA107:AA108"/>
    <mergeCell ref="AB107:AB108"/>
    <mergeCell ref="AC107:AC108"/>
    <mergeCell ref="AD107:AD108"/>
    <mergeCell ref="AE107:AE108"/>
    <mergeCell ref="AG107:AG108"/>
    <mergeCell ref="AH107:AH108"/>
    <mergeCell ref="C109:C110"/>
    <mergeCell ref="D109:D110"/>
    <mergeCell ref="E109:E110"/>
    <mergeCell ref="F109:F110"/>
    <mergeCell ref="G109:G110"/>
    <mergeCell ref="Z109:Z110"/>
    <mergeCell ref="AB109:AB110"/>
    <mergeCell ref="AC109:AC110"/>
    <mergeCell ref="AD109:AD110"/>
    <mergeCell ref="AE109:AE110"/>
    <mergeCell ref="AG109:AG110"/>
    <mergeCell ref="AH109:AH110"/>
    <mergeCell ref="Z113:Z114"/>
    <mergeCell ref="AB113:AB114"/>
    <mergeCell ref="AC113:AC114"/>
    <mergeCell ref="AD113:AD114"/>
    <mergeCell ref="AE113:AE114"/>
    <mergeCell ref="AG113:AG114"/>
    <mergeCell ref="AH113:AH114"/>
    <mergeCell ref="C117:C118"/>
    <mergeCell ref="D117:D118"/>
    <mergeCell ref="E117:E118"/>
    <mergeCell ref="F117:F118"/>
    <mergeCell ref="G117:G118"/>
    <mergeCell ref="Z117:Z118"/>
    <mergeCell ref="AB117:AB118"/>
    <mergeCell ref="AC117:AC118"/>
    <mergeCell ref="AD117:AD118"/>
    <mergeCell ref="AE117:AE118"/>
    <mergeCell ref="AG117:AG118"/>
    <mergeCell ref="AH117:AH118"/>
    <mergeCell ref="Z124:Z125"/>
    <mergeCell ref="AB124:AB125"/>
    <mergeCell ref="AC124:AC125"/>
    <mergeCell ref="AD124:AD125"/>
    <mergeCell ref="AE124:AE125"/>
    <mergeCell ref="AG124:AG125"/>
    <mergeCell ref="AH124:AH125"/>
    <mergeCell ref="C133:C134"/>
    <mergeCell ref="D133:D134"/>
    <mergeCell ref="E133:E134"/>
    <mergeCell ref="F133:F134"/>
    <mergeCell ref="G133:G134"/>
    <mergeCell ref="Z133:Z134"/>
    <mergeCell ref="AA133:AA134"/>
    <mergeCell ref="AB133:AB134"/>
    <mergeCell ref="AC133:AC134"/>
    <mergeCell ref="AD133:AD134"/>
    <mergeCell ref="AE133:AE134"/>
    <mergeCell ref="AG133:AG134"/>
    <mergeCell ref="AH133:AH134"/>
    <mergeCell ref="C145:C146"/>
    <mergeCell ref="D145:D146"/>
    <mergeCell ref="E145:E146"/>
    <mergeCell ref="F145:F146"/>
    <mergeCell ref="G145:G146"/>
    <mergeCell ref="C147:C148"/>
    <mergeCell ref="D147:D148"/>
    <mergeCell ref="E147:E148"/>
    <mergeCell ref="F147:F148"/>
    <mergeCell ref="G147:G148"/>
    <mergeCell ref="Z147:Z148"/>
    <mergeCell ref="AA147:AA148"/>
    <mergeCell ref="AB147:AB148"/>
    <mergeCell ref="AC147:AC148"/>
    <mergeCell ref="AD147:AD148"/>
    <mergeCell ref="AE147:AE148"/>
    <mergeCell ref="AF147:AF148"/>
    <mergeCell ref="AG147:AG148"/>
    <mergeCell ref="AH147:AH148"/>
    <mergeCell ref="C149:C150"/>
    <mergeCell ref="D149:D150"/>
    <mergeCell ref="E149:E150"/>
    <mergeCell ref="F149:F150"/>
    <mergeCell ref="G149:G150"/>
    <mergeCell ref="C151:C152"/>
    <mergeCell ref="D151:D152"/>
    <mergeCell ref="E151:E152"/>
    <mergeCell ref="F151:F152"/>
    <mergeCell ref="G151:G152"/>
    <mergeCell ref="Z151:Z152"/>
    <mergeCell ref="AB151:AB152"/>
    <mergeCell ref="AC151:AC152"/>
    <mergeCell ref="AD151:AD152"/>
    <mergeCell ref="AE151:AE152"/>
    <mergeCell ref="AG151:AG152"/>
    <mergeCell ref="AH151:AH152"/>
    <mergeCell ref="C153:C154"/>
    <mergeCell ref="E153:E154"/>
    <mergeCell ref="F153:F154"/>
    <mergeCell ref="G153:G154"/>
    <mergeCell ref="Z153:Z154"/>
    <mergeCell ref="AB153:AB154"/>
    <mergeCell ref="AC153:AC154"/>
    <mergeCell ref="AD153:AD154"/>
    <mergeCell ref="AE153:AE154"/>
    <mergeCell ref="AG153:AG154"/>
    <mergeCell ref="AH153:AH154"/>
    <mergeCell ref="C155:C156"/>
    <mergeCell ref="D155:D156"/>
    <mergeCell ref="E155:E156"/>
    <mergeCell ref="F155:F156"/>
    <mergeCell ref="G155:G156"/>
    <mergeCell ref="Z155:Z156"/>
    <mergeCell ref="AA155:AA156"/>
    <mergeCell ref="AB155:AB156"/>
    <mergeCell ref="AC155:AC156"/>
    <mergeCell ref="AD155:AD15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0.70703125" defaultRowHeight="14.4" zeroHeight="false" outlineLevelRow="0" outlineLevelCol="0"/>
  <cols>
    <col collapsed="false" customWidth="true" hidden="false" outlineLevel="0" max="1" min="1" style="0" width="28.45"/>
    <col collapsed="false" customWidth="true" hidden="false" outlineLevel="0" max="5" min="2" style="0" width="21.33"/>
  </cols>
  <sheetData>
    <row r="1" customFormat="false" ht="37.2" hidden="false" customHeight="true" outlineLevel="0" collapsed="false">
      <c r="A1" s="77" t="s">
        <v>470</v>
      </c>
      <c r="B1" s="77"/>
      <c r="C1" s="77"/>
      <c r="D1" s="77"/>
    </row>
    <row r="2" customFormat="false" ht="42" hidden="false" customHeight="true" outlineLevel="0" collapsed="false">
      <c r="A2" s="78" t="s">
        <v>471</v>
      </c>
      <c r="B2" s="78" t="s">
        <v>472</v>
      </c>
      <c r="C2" s="78" t="s">
        <v>473</v>
      </c>
      <c r="D2" s="78" t="s">
        <v>474</v>
      </c>
    </row>
    <row r="3" customFormat="false" ht="42" hidden="false" customHeight="true" outlineLevel="0" collapsed="false">
      <c r="A3" s="78"/>
      <c r="B3" s="79" t="s">
        <v>475</v>
      </c>
      <c r="C3" s="78" t="n">
        <v>18.96</v>
      </c>
      <c r="D3" s="78" t="n">
        <v>2876.5</v>
      </c>
    </row>
    <row r="4" customFormat="false" ht="42" hidden="false" customHeight="true" outlineLevel="0" collapsed="false">
      <c r="A4" s="78"/>
      <c r="B4" s="79" t="s">
        <v>476</v>
      </c>
      <c r="C4" s="78" t="n">
        <v>16.78</v>
      </c>
      <c r="D4" s="78" t="n">
        <v>2545.2</v>
      </c>
    </row>
    <row r="5" customFormat="false" ht="42" hidden="false" customHeight="true" outlineLevel="0" collapsed="false">
      <c r="A5" s="78"/>
      <c r="B5" s="79" t="s">
        <v>476</v>
      </c>
      <c r="C5" s="78" t="n">
        <v>15.15</v>
      </c>
      <c r="D5" s="78" t="n">
        <v>2545.2</v>
      </c>
    </row>
    <row r="6" customFormat="false" ht="42" hidden="false" customHeight="true" outlineLevel="0" collapsed="false">
      <c r="A6" s="78"/>
      <c r="B6" s="79" t="s">
        <v>476</v>
      </c>
      <c r="C6" s="78" t="n">
        <v>15.67</v>
      </c>
      <c r="D6" s="78" t="n">
        <v>2372.55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10.70703125" defaultRowHeight="14.4" zeroHeight="false" outlineLevelRow="0" outlineLevelCol="0"/>
  <cols>
    <col collapsed="false" customWidth="true" hidden="false" outlineLevel="0" max="1" min="1" style="0" width="16.33"/>
    <col collapsed="false" customWidth="true" hidden="false" outlineLevel="0" max="2" min="2" style="80" width="27.65"/>
    <col collapsed="false" customWidth="true" hidden="true" outlineLevel="0" max="3" min="3" style="0" width="43.56"/>
    <col collapsed="false" customWidth="true" hidden="false" outlineLevel="0" max="4" min="4" style="81" width="40.78"/>
    <col collapsed="false" customWidth="true" hidden="false" outlineLevel="0" max="5" min="5" style="0" width="35.77"/>
  </cols>
  <sheetData>
    <row r="1" customFormat="false" ht="14.4" hidden="false" customHeight="false" outlineLevel="0" collapsed="false">
      <c r="A1" s="82" t="s">
        <v>0</v>
      </c>
      <c r="B1" s="83" t="s">
        <v>477</v>
      </c>
      <c r="C1" s="82" t="s">
        <v>478</v>
      </c>
      <c r="D1" s="83" t="s">
        <v>479</v>
      </c>
    </row>
    <row r="2" customFormat="false" ht="17.4" hidden="false" customHeight="true" outlineLevel="0" collapsed="false">
      <c r="A2" s="82" t="n">
        <v>1</v>
      </c>
      <c r="B2" s="83" t="s">
        <v>480</v>
      </c>
      <c r="C2" s="82" t="s">
        <v>481</v>
      </c>
      <c r="D2" s="83" t="n">
        <v>1804.9</v>
      </c>
    </row>
    <row r="3" customFormat="false" ht="17.4" hidden="false" customHeight="true" outlineLevel="0" collapsed="false">
      <c r="A3" s="82" t="n">
        <v>16</v>
      </c>
      <c r="B3" s="83" t="s">
        <v>482</v>
      </c>
      <c r="C3" s="82" t="s">
        <v>483</v>
      </c>
      <c r="D3" s="83" t="n">
        <v>905.48</v>
      </c>
    </row>
    <row r="4" customFormat="false" ht="17.4" hidden="false" customHeight="true" outlineLevel="0" collapsed="false">
      <c r="A4" s="82" t="n">
        <v>16</v>
      </c>
      <c r="B4" s="83" t="s">
        <v>482</v>
      </c>
      <c r="C4" s="82" t="s">
        <v>484</v>
      </c>
      <c r="D4" s="83" t="n">
        <v>518.53</v>
      </c>
    </row>
    <row r="5" customFormat="false" ht="17.4" hidden="false" customHeight="true" outlineLevel="0" collapsed="false">
      <c r="A5" s="82" t="n">
        <v>16</v>
      </c>
      <c r="B5" s="83" t="s">
        <v>480</v>
      </c>
      <c r="C5" s="82" t="s">
        <v>485</v>
      </c>
      <c r="D5" s="83" t="n">
        <v>2195.44</v>
      </c>
    </row>
    <row r="6" customFormat="false" ht="17.4" hidden="false" customHeight="true" outlineLevel="0" collapsed="false">
      <c r="A6" s="82" t="n">
        <v>16</v>
      </c>
      <c r="B6" s="83" t="s">
        <v>482</v>
      </c>
      <c r="C6" s="82" t="s">
        <v>486</v>
      </c>
      <c r="D6" s="83" t="n">
        <v>678.65</v>
      </c>
    </row>
    <row r="7" customFormat="false" ht="17.4" hidden="false" customHeight="true" outlineLevel="0" collapsed="false">
      <c r="A7" s="82" t="n">
        <v>16</v>
      </c>
      <c r="B7" s="83" t="s">
        <v>487</v>
      </c>
      <c r="C7" s="82" t="s">
        <v>488</v>
      </c>
      <c r="D7" s="83" t="n">
        <v>2713.39</v>
      </c>
    </row>
    <row r="8" customFormat="false" ht="17.4" hidden="false" customHeight="true" outlineLevel="0" collapsed="false">
      <c r="A8" s="82" t="n">
        <v>17</v>
      </c>
      <c r="B8" s="83" t="s">
        <v>482</v>
      </c>
      <c r="C8" s="82" t="s">
        <v>489</v>
      </c>
      <c r="D8" s="83" t="n">
        <v>502.99</v>
      </c>
    </row>
    <row r="9" customFormat="false" ht="17.4" hidden="false" customHeight="true" outlineLevel="0" collapsed="false">
      <c r="A9" s="82" t="n">
        <v>18</v>
      </c>
      <c r="B9" s="83" t="s">
        <v>490</v>
      </c>
      <c r="C9" s="82" t="s">
        <v>491</v>
      </c>
      <c r="D9" s="83" t="n">
        <v>1791.2</v>
      </c>
    </row>
    <row r="10" customFormat="false" ht="17.4" hidden="false" customHeight="true" outlineLevel="0" collapsed="false">
      <c r="A10" s="82" t="n">
        <v>18</v>
      </c>
      <c r="B10" s="83" t="s">
        <v>482</v>
      </c>
      <c r="C10" s="82" t="s">
        <v>492</v>
      </c>
      <c r="D10" s="83" t="n">
        <v>1726.21</v>
      </c>
    </row>
    <row r="11" customFormat="false" ht="17.4" hidden="false" customHeight="true" outlineLevel="0" collapsed="false">
      <c r="A11" s="82" t="n">
        <v>21</v>
      </c>
      <c r="B11" s="83" t="s">
        <v>480</v>
      </c>
      <c r="C11" s="82" t="s">
        <v>493</v>
      </c>
      <c r="D11" s="83" t="n">
        <v>2078.5</v>
      </c>
    </row>
    <row r="12" customFormat="false" ht="17.4" hidden="false" customHeight="true" outlineLevel="0" collapsed="false">
      <c r="A12" s="82" t="n">
        <v>21</v>
      </c>
      <c r="B12" s="83" t="s">
        <v>490</v>
      </c>
      <c r="C12" s="82" t="s">
        <v>494</v>
      </c>
      <c r="D12" s="83" t="n">
        <v>1873.4</v>
      </c>
    </row>
    <row r="13" customFormat="false" ht="17.4" hidden="false" customHeight="true" outlineLevel="0" collapsed="false">
      <c r="A13" s="82" t="n">
        <v>23</v>
      </c>
      <c r="B13" s="83" t="s">
        <v>482</v>
      </c>
      <c r="C13" s="82" t="s">
        <v>495</v>
      </c>
      <c r="D13" s="83" t="n">
        <v>321.15</v>
      </c>
    </row>
    <row r="14" customFormat="false" ht="17.4" hidden="false" customHeight="true" outlineLevel="0" collapsed="false">
      <c r="A14" s="82" t="n">
        <v>23</v>
      </c>
      <c r="B14" s="83" t="s">
        <v>482</v>
      </c>
      <c r="C14" s="82" t="s">
        <v>496</v>
      </c>
      <c r="D14" s="83" t="n">
        <v>845.56</v>
      </c>
    </row>
    <row r="15" customFormat="false" ht="17.4" hidden="false" customHeight="true" outlineLevel="0" collapsed="false">
      <c r="A15" s="82" t="n">
        <v>23</v>
      </c>
      <c r="B15" s="83" t="s">
        <v>482</v>
      </c>
      <c r="C15" s="82" t="s">
        <v>497</v>
      </c>
      <c r="D15" s="83" t="n">
        <v>865.61</v>
      </c>
    </row>
    <row r="16" customFormat="false" ht="17.4" hidden="false" customHeight="true" outlineLevel="0" collapsed="false">
      <c r="A16" s="82" t="n">
        <v>23</v>
      </c>
      <c r="B16" s="83" t="s">
        <v>487</v>
      </c>
      <c r="C16" s="82" t="s">
        <v>498</v>
      </c>
      <c r="D16" s="83" t="n">
        <v>2031.92</v>
      </c>
    </row>
    <row r="17" customFormat="false" ht="17.4" hidden="false" customHeight="true" outlineLevel="0" collapsed="false">
      <c r="A17" s="82" t="n">
        <v>23</v>
      </c>
      <c r="B17" s="83" t="s">
        <v>487</v>
      </c>
      <c r="C17" s="82" t="s">
        <v>499</v>
      </c>
      <c r="D17" s="83" t="n">
        <v>1985.98</v>
      </c>
    </row>
    <row r="18" customFormat="false" ht="17.4" hidden="false" customHeight="true" outlineLevel="0" collapsed="false">
      <c r="A18" s="82" t="n">
        <v>24</v>
      </c>
      <c r="B18" s="83" t="s">
        <v>480</v>
      </c>
      <c r="C18" s="82" t="s">
        <v>500</v>
      </c>
      <c r="D18" s="83" t="n">
        <v>1494.42</v>
      </c>
    </row>
    <row r="19" customFormat="false" ht="17.4" hidden="false" customHeight="true" outlineLevel="0" collapsed="false">
      <c r="A19" s="82" t="n">
        <v>24</v>
      </c>
      <c r="B19" s="83" t="s">
        <v>482</v>
      </c>
      <c r="C19" s="82" t="s">
        <v>501</v>
      </c>
      <c r="D19" s="83" t="n">
        <v>865.61</v>
      </c>
    </row>
    <row r="20" customFormat="false" ht="17.4" hidden="false" customHeight="true" outlineLevel="0" collapsed="false">
      <c r="A20" s="82" t="n">
        <v>25</v>
      </c>
      <c r="B20" s="83" t="s">
        <v>502</v>
      </c>
      <c r="C20" s="82" t="s">
        <v>503</v>
      </c>
      <c r="D20" s="83" t="n">
        <v>2060.38</v>
      </c>
    </row>
    <row r="21" customFormat="false" ht="17.4" hidden="false" customHeight="true" outlineLevel="0" collapsed="false">
      <c r="A21" s="84" t="n">
        <v>28</v>
      </c>
      <c r="B21" s="83" t="s">
        <v>480</v>
      </c>
      <c r="C21" s="84" t="s">
        <v>504</v>
      </c>
      <c r="D21" s="83" t="n">
        <v>1136.02</v>
      </c>
    </row>
    <row r="22" customFormat="false" ht="17.4" hidden="false" customHeight="true" outlineLevel="0" collapsed="false">
      <c r="A22" s="82" t="n">
        <v>28</v>
      </c>
      <c r="B22" s="83" t="s">
        <v>480</v>
      </c>
      <c r="C22" s="82" t="s">
        <v>505</v>
      </c>
      <c r="D22" s="83" t="n">
        <v>2193.73</v>
      </c>
    </row>
    <row r="23" customFormat="false" ht="17.4" hidden="false" customHeight="true" outlineLevel="0" collapsed="false">
      <c r="A23" s="82" t="n">
        <v>29</v>
      </c>
      <c r="B23" s="83" t="s">
        <v>482</v>
      </c>
      <c r="C23" s="82" t="s">
        <v>506</v>
      </c>
      <c r="D23" s="83" t="n">
        <v>1268.66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LibreOffice/7.2.7.2$Windows_X86_64 LibreOffice_project/8d71d29d553c0f7dcbfa38fbfda25ee34cce99a2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2023-01-31T10:01:26Z</dcterms:created>
  <dc:creator>Ismael Gazon</dc:creator>
  <dc:description/>
  <dc:language>fr-FR</dc:language>
  <cp:lastModifiedBy/>
  <dcterms:modified xsi:type="dcterms:W3CDTF">2023-03-13T16:46:09Z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