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PGF lot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<sst xmlns="http://schemas.openxmlformats.org/spreadsheetml/2006/main" count="97" uniqueCount="70">
  <si>
    <t xml:space="preserve">                                                                          TRAVAUX D'AMENAGEMENTS PAYSAGERS POUR L’ACCUEIL DU PUBLIC, LA MISE EN VALEUR ET LA PRESERVATION DU SITE DE SUGITON – 13009 MARSEILLE
LOT 1 DEMOLITION ET TRAVAIL DE LA PIERRE</t>
  </si>
  <si>
    <t xml:space="preserve">Numéro de la consultation : 22_0081</t>
  </si>
  <si>
    <t xml:space="preserve">DECOMPOSITION DU PRIX GLOBAL ET FORFAITAIRE</t>
  </si>
  <si>
    <r>
      <rPr>
        <b val="true"/>
        <i val="true"/>
        <sz val="10.5"/>
        <rFont val="Arial"/>
        <family val="2"/>
        <charset val="1"/>
      </rPr>
      <t xml:space="preserve"> Les quantités sont données à titre indicatif – le candidat est tenu de les calculer et peut les modifier pour le calcul de son offre</t>
    </r>
    <r>
      <rPr>
        <sz val="10.5"/>
        <color rgb="FF000000"/>
        <rFont val="arial"/>
        <family val="1"/>
        <charset val="1"/>
      </rPr>
      <t xml:space="preserve"> </t>
    </r>
  </si>
  <si>
    <t xml:space="preserve">Les divergences qui pourraient être constatées à l'exécution entre les quantités figurant à la DPGF et les quantités réellement exécutées ne pourront donner lieu à aucune modification d'engagement, ni à aucun recours envers le pouvoir adjudicateur</t>
  </si>
  <si>
    <t xml:space="preserve">N° ART</t>
  </si>
  <si>
    <t xml:space="preserve">DESIGNATION</t>
  </si>
  <si>
    <t xml:space="preserve">U</t>
  </si>
  <si>
    <t xml:space="preserve">Prix à l’unité
€ HT</t>
  </si>
  <si>
    <t xml:space="preserve">CQ109 - Sqce Vallon</t>
  </si>
  <si>
    <t xml:space="preserve">Fourche</t>
  </si>
  <si>
    <t xml:space="preserve">Avant col</t>
  </si>
  <si>
    <t xml:space="preserve">Piste du belvédère</t>
  </si>
  <si>
    <t xml:space="preserve">
Belvédère
</t>
  </si>
  <si>
    <t xml:space="preserve">Raccourci</t>
  </si>
  <si>
    <t xml:space="preserve">Calanque</t>
  </si>
  <si>
    <t xml:space="preserve"> TOTAL DES SITES</t>
  </si>
  <si>
    <t xml:space="preserve">Quantité</t>
  </si>
  <si>
    <t xml:space="preserve">Total</t>
  </si>
  <si>
    <t xml:space="preserve">MONTANT TOTAL € HT</t>
  </si>
  <si>
    <t xml:space="preserve">1</t>
  </si>
  <si>
    <t xml:space="preserve">Préparation et installation du chantier</t>
  </si>
  <si>
    <t xml:space="preserve">installation et repli de chantier, panneau réglementaire de chantier, signalétique directionnelle temporaire en cas de fermeture de portion de sentier, etc. </t>
  </si>
  <si>
    <t xml:space="preserve">F</t>
  </si>
  <si>
    <t xml:space="preserve">2</t>
  </si>
  <si>
    <t xml:space="preserve">Démolition - Dépose - Tri</t>
  </si>
  <si>
    <t xml:space="preserve">2.1</t>
  </si>
  <si>
    <t xml:space="preserve">Démolition, évacuation et renaturation d'ouvrage en béton  (rampe en impasse de la piste du belvédère et escalier d'accès au soutènement de la plateforme d'approche du belvédère </t>
  </si>
  <si>
    <t xml:space="preserve">2.2</t>
  </si>
  <si>
    <t xml:space="preserve">Démolition d'ouvrages  en pierres maçonnées (emmarchement, muret bahut enduit, muret de soutènement) + tri et stockage des pierres pour réutilisation </t>
  </si>
  <si>
    <r>
      <rPr>
        <sz val="10.5"/>
        <rFont val="Tahoma"/>
        <family val="2"/>
        <charset val="1"/>
      </rPr>
      <t xml:space="preserve">m</t>
    </r>
    <r>
      <rPr>
        <vertAlign val="superscript"/>
        <sz val="10.5"/>
        <rFont val="Tahoma"/>
        <family val="2"/>
        <charset val="1"/>
      </rPr>
      <t xml:space="preserve">3</t>
    </r>
  </si>
  <si>
    <t xml:space="preserve">2.2.1</t>
  </si>
  <si>
    <t xml:space="preserve">Dépose et evacuation de mobilier (y.c. fondation)</t>
  </si>
  <si>
    <t xml:space="preserve">u</t>
  </si>
  <si>
    <t xml:space="preserve">2.2.2</t>
  </si>
  <si>
    <t xml:space="preserve">Fragmentation de bloc rocheux (1,5m3 max) + stockage des pierres pour réutilisation </t>
  </si>
  <si>
    <t xml:space="preserve">3</t>
  </si>
  <si>
    <t xml:space="preserve">Travail de la pierre </t>
  </si>
  <si>
    <t xml:space="preserve">Maçonnerie de pierre sèche</t>
  </si>
  <si>
    <t xml:space="preserve">3.1.2</t>
  </si>
  <si>
    <t xml:space="preserve">Création muret de soutènement à simple parement avec pierre de soubassement</t>
  </si>
  <si>
    <t xml:space="preserve">3.1.3</t>
  </si>
  <si>
    <t xml:space="preserve">Création muret assise à double parement</t>
  </si>
  <si>
    <t xml:space="preserve">3.1.4</t>
  </si>
  <si>
    <t xml:space="preserve">Reprise et complément/ prolongement muret de soutènement existant à simple parement</t>
  </si>
  <si>
    <t xml:space="preserve">3.1.5</t>
  </si>
  <si>
    <t xml:space="preserve">Reprise et complément de l'emmarchement de descente vers la calanque (intersection piste/sentier)
largeur 2,5, longueur 9m maximum, denivelé à franchir 3,5m environ</t>
  </si>
  <si>
    <t xml:space="preserve">3.1.6</t>
  </si>
  <si>
    <t xml:space="preserve">Création marche simple (y.c. remplissage de la marche avec matériaux disponible sur place) :
-0,9m*0,3m*0,15m pour la fourche et le raccourci
-dimension vairable selon situation pour la calanque</t>
  </si>
  <si>
    <t xml:space="preserve">3.1.7</t>
  </si>
  <si>
    <t xml:space="preserve">Création assise sur roche existante
environ 0,5*0,5m</t>
  </si>
  <si>
    <t xml:space="preserve">3.1.8</t>
  </si>
  <si>
    <t xml:space="preserve">Fourniture et installation de bloc de carrière dégrossi (remplacement des bancs en bois) minimum 2mx0,5mx0,5m avec surface plane pour assise)</t>
  </si>
  <si>
    <t xml:space="preserve">3.1.9</t>
  </si>
  <si>
    <t xml:space="preserve">Fourniture et installation de bloc de pierre semi enterré pour marquer fermeture du passage 
volume &gt; 0,5m3</t>
  </si>
  <si>
    <t xml:space="preserve">3.1.10</t>
  </si>
  <si>
    <t xml:space="preserve">Fourniture et installation de pierre de rive jointive 
h 10-15cm</t>
  </si>
  <si>
    <t xml:space="preserve">ml</t>
  </si>
  <si>
    <t xml:space="preserve">3.1.11</t>
  </si>
  <si>
    <t xml:space="preserve">Création d'un merlon de terre et pierre en travers du thalweg</t>
  </si>
  <si>
    <t xml:space="preserve">Déroctage- bouchardage</t>
  </si>
  <si>
    <t xml:space="preserve">3.2.1</t>
  </si>
  <si>
    <t xml:space="preserve">Création de marche 
environ 1*0,3*0,15</t>
  </si>
  <si>
    <t xml:space="preserve">3.2.2</t>
  </si>
  <si>
    <t xml:space="preserve">Création d'assise 
environ 0,5m2</t>
  </si>
  <si>
    <t xml:space="preserve">3.2.3</t>
  </si>
  <si>
    <t xml:space="preserve">Traitement de dalle rocheuse glissante</t>
  </si>
  <si>
    <r>
      <rPr>
        <sz val="10.5"/>
        <rFont val="Tahoma"/>
        <family val="2"/>
        <charset val="1"/>
      </rPr>
      <t xml:space="preserve">m</t>
    </r>
    <r>
      <rPr>
        <vertAlign val="superscript"/>
        <sz val="10.5"/>
        <rFont val="Tahoma"/>
        <family val="2"/>
        <charset val="1"/>
      </rPr>
      <t xml:space="preserve">2</t>
    </r>
  </si>
  <si>
    <t xml:space="preserve"> MONTANT TVA 20%</t>
  </si>
  <si>
    <t xml:space="preserve">MONTANT TOTAL € TTC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</si>
</sst>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&quot;  &quot;"/>
    <numFmt numFmtId="166" formatCode="@"/>
    <numFmt numFmtId="167" formatCode="#,##0.00"/>
    <numFmt numFmtId="168" formatCode="_-* #,##0.00_-;\-* #,##0.00_-;_-* \-??_-;_-@_-"/>
    <numFmt numFmtId="169" formatCode="#,##0&quot;  &quot;"/>
    <numFmt numFmtId="170" formatCode="_-* #,##0.00&quot; €&quot;_-;\-* #,##0.00&quot; €&quot;_-;_-* \-??&quot; €&quot;_-;_-@_-"/>
    <numFmt numFmtId="171" formatCode="#,##0.00&quot;  &quot;"/>
  </numFmts>
  <fonts count="3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b val="true"/>
      <i val="true"/>
      <sz val="12"/>
      <name val="Tahoma"/>
      <family val="2"/>
      <charset val="1"/>
    </font>
    <font>
      <b val="true"/>
      <i val="true"/>
      <sz val="13"/>
      <color rgb="FF000000"/>
      <name val="Calibri"/>
      <family val="2"/>
      <charset val="1"/>
    </font>
    <font>
      <b val="true"/>
      <sz val="12"/>
      <name val="Tahoma"/>
      <family val="2"/>
      <charset val="1"/>
    </font>
    <font>
      <b val="true"/>
      <i val="true"/>
      <sz val="10.5"/>
      <name val="Arial"/>
      <family val="2"/>
      <charset val="1"/>
    </font>
    <font>
      <sz val="10.5"/>
      <color rgb="FF000000"/>
      <name val="arial"/>
      <family val="1"/>
      <charset val="1"/>
    </font>
    <font>
      <sz val="10.5"/>
      <name val="Arial"/>
      <family val="2"/>
      <charset val="1"/>
    </font>
    <font>
      <b val="true"/>
      <i val="true"/>
      <sz val="10.5"/>
      <color rgb="FF000000"/>
      <name val="Arial"/>
      <family val="2"/>
      <charset val="1"/>
    </font>
    <font>
      <i val="true"/>
      <sz val="10.5"/>
      <name val="Arial"/>
      <family val="2"/>
      <charset val="1"/>
    </font>
    <font>
      <b val="true"/>
      <sz val="9"/>
      <name val="Tahoma"/>
      <family val="2"/>
      <charset val="1"/>
    </font>
    <font>
      <sz val="8"/>
      <name val="Tahoma"/>
      <family val="2"/>
      <charset val="1"/>
    </font>
    <font>
      <b val="true"/>
      <sz val="8"/>
      <name val="Tahoma"/>
      <family val="2"/>
      <charset val="1"/>
    </font>
    <font>
      <sz val="10"/>
      <name val="Tahoma"/>
      <family val="2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9"/>
      <name val="Tahoma"/>
      <family val="2"/>
      <charset val="1"/>
    </font>
    <font>
      <i val="true"/>
      <sz val="11"/>
      <name val="Calibri"/>
      <family val="2"/>
      <charset val="1"/>
    </font>
    <font>
      <sz val="10.5"/>
      <name val="Tahoma"/>
      <family val="2"/>
      <charset val="1"/>
    </font>
    <font>
      <b val="true"/>
      <sz val="11"/>
      <color rgb="FF0000FF"/>
      <name val="Calibri"/>
      <family val="2"/>
      <charset val="1"/>
    </font>
    <font>
      <b val="true"/>
      <sz val="10.5"/>
      <name val="Calibri"/>
      <family val="2"/>
      <charset val="1"/>
    </font>
    <font>
      <b val="true"/>
      <sz val="11"/>
      <name val="Calibri"/>
      <family val="2"/>
      <charset val="1"/>
    </font>
    <font>
      <vertAlign val="superscript"/>
      <sz val="10.5"/>
      <name val="Tahoma"/>
      <family val="2"/>
      <charset val="1"/>
    </font>
    <font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7FFE00"/>
        <bgColor rgb="FF72E400"/>
      </patternFill>
    </fill>
    <fill>
      <patternFill patternType="solid">
        <fgColor rgb="FFD9D9D9"/>
        <bgColor rgb="FFE8E8E8"/>
      </patternFill>
    </fill>
    <fill>
      <patternFill patternType="solid">
        <fgColor rgb="FFE8E8E8"/>
        <bgColor rgb="FFD9D9D9"/>
      </patternFill>
    </fill>
    <fill>
      <patternFill patternType="solid">
        <fgColor rgb="FF72E400"/>
        <bgColor rgb="FF7FFE00"/>
      </patternFill>
    </fill>
    <fill>
      <patternFill patternType="solid">
        <fgColor rgb="FFA6A6A6"/>
        <bgColor rgb="FFBABABA"/>
      </patternFill>
    </fill>
    <fill>
      <patternFill patternType="solid">
        <fgColor rgb="FFBABABA"/>
        <bgColor rgb="FFA6A6A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3" fillId="3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3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0" fillId="3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3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9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19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9" fillId="0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9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0" fillId="0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0" fontId="20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9" fillId="4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9" fillId="4" borderId="1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9" fillId="0" borderId="1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9" fillId="5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20" fillId="5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9" fillId="6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0" fillId="6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9" fillId="6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9" fillId="5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4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8" fillId="7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2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8" fillId="7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29" fillId="0" borderId="0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24" fillId="8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E8E8E8"/>
      <rgbColor rgb="FFFF0000"/>
      <rgbColor rgb="FF7FFE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ABAB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2E4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41400</xdr:colOff>
      <xdr:row>9</xdr:row>
      <xdr:rowOff>73800</xdr:rowOff>
    </xdr:from>
    <xdr:to>
      <xdr:col>4</xdr:col>
      <xdr:colOff>41760</xdr:colOff>
      <xdr:row>9</xdr:row>
      <xdr:rowOff>74160</xdr:rowOff>
    </xdr:to>
    <xdr:sp>
      <xdr:nvSpPr>
        <xdr:cNvPr id="0" name="CustomShape 1" hidden="1"/>
        <xdr:cNvSpPr/>
      </xdr:nvSpPr>
      <xdr:spPr>
        <a:xfrm>
          <a:off x="5827320" y="369828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1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2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3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4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5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6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7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8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9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10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11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12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13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14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15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16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17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18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19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20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21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22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23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24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25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26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27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28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29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30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31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32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33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34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35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36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37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38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39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40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41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42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43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44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45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46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47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48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49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50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51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52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53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54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55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56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57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58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59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60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61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62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63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64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65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66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67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68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69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70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71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72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73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74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75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76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77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78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79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80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33480</xdr:colOff>
      <xdr:row>31</xdr:row>
      <xdr:rowOff>107640</xdr:rowOff>
    </xdr:from>
    <xdr:to>
      <xdr:col>4</xdr:col>
      <xdr:colOff>33840</xdr:colOff>
      <xdr:row>31</xdr:row>
      <xdr:rowOff>108000</xdr:rowOff>
    </xdr:to>
    <xdr:sp>
      <xdr:nvSpPr>
        <xdr:cNvPr id="81" name="CustomShape 1" hidden="1"/>
        <xdr:cNvSpPr/>
      </xdr:nvSpPr>
      <xdr:spPr>
        <a:xfrm>
          <a:off x="581940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38520</xdr:colOff>
      <xdr:row>9</xdr:row>
      <xdr:rowOff>73800</xdr:rowOff>
    </xdr:from>
    <xdr:to>
      <xdr:col>6</xdr:col>
      <xdr:colOff>38880</xdr:colOff>
      <xdr:row>9</xdr:row>
      <xdr:rowOff>74160</xdr:rowOff>
    </xdr:to>
    <xdr:sp>
      <xdr:nvSpPr>
        <xdr:cNvPr id="82" name="CustomShape 1" hidden="1"/>
        <xdr:cNvSpPr/>
      </xdr:nvSpPr>
      <xdr:spPr>
        <a:xfrm>
          <a:off x="7356240" y="369828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83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84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85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86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87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88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89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90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91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92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93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94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95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96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97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98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99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00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01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02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03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04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05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06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07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08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09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10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11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12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13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14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15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16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17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18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19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20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21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22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23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24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25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26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27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28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29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30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31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32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33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34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35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36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37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38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39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40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41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42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43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44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45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46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47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48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49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50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51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52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53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54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55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56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57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58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59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60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61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62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29160</xdr:colOff>
      <xdr:row>31</xdr:row>
      <xdr:rowOff>107640</xdr:rowOff>
    </xdr:from>
    <xdr:to>
      <xdr:col>6</xdr:col>
      <xdr:colOff>29520</xdr:colOff>
      <xdr:row>31</xdr:row>
      <xdr:rowOff>108000</xdr:rowOff>
    </xdr:to>
    <xdr:sp>
      <xdr:nvSpPr>
        <xdr:cNvPr id="163" name="CustomShape 1" hidden="1"/>
        <xdr:cNvSpPr/>
      </xdr:nvSpPr>
      <xdr:spPr>
        <a:xfrm>
          <a:off x="734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38160</xdr:colOff>
      <xdr:row>9</xdr:row>
      <xdr:rowOff>73800</xdr:rowOff>
    </xdr:from>
    <xdr:to>
      <xdr:col>8</xdr:col>
      <xdr:colOff>38520</xdr:colOff>
      <xdr:row>9</xdr:row>
      <xdr:rowOff>74160</xdr:rowOff>
    </xdr:to>
    <xdr:sp>
      <xdr:nvSpPr>
        <xdr:cNvPr id="164" name="CustomShape 1" hidden="1"/>
        <xdr:cNvSpPr/>
      </xdr:nvSpPr>
      <xdr:spPr>
        <a:xfrm>
          <a:off x="8908200" y="369828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65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66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67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68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69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70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71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72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73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74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75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76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77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78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79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80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81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82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83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84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85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86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87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88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89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90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91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92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93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94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95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96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97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98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199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00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01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02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03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04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05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06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07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08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09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10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11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12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13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14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15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16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17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18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19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20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21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22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23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24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25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26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27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28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29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30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31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32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33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34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35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36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37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38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39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40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41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42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43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44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28800</xdr:colOff>
      <xdr:row>31</xdr:row>
      <xdr:rowOff>107640</xdr:rowOff>
    </xdr:from>
    <xdr:to>
      <xdr:col>8</xdr:col>
      <xdr:colOff>29160</xdr:colOff>
      <xdr:row>31</xdr:row>
      <xdr:rowOff>108000</xdr:rowOff>
    </xdr:to>
    <xdr:sp>
      <xdr:nvSpPr>
        <xdr:cNvPr id="245" name="CustomShape 1" hidden="1"/>
        <xdr:cNvSpPr/>
      </xdr:nvSpPr>
      <xdr:spPr>
        <a:xfrm>
          <a:off x="88988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38520</xdr:colOff>
      <xdr:row>9</xdr:row>
      <xdr:rowOff>73800</xdr:rowOff>
    </xdr:from>
    <xdr:to>
      <xdr:col>14</xdr:col>
      <xdr:colOff>38880</xdr:colOff>
      <xdr:row>9</xdr:row>
      <xdr:rowOff>74160</xdr:rowOff>
    </xdr:to>
    <xdr:sp>
      <xdr:nvSpPr>
        <xdr:cNvPr id="246" name="CustomShape 1" hidden="1"/>
        <xdr:cNvSpPr/>
      </xdr:nvSpPr>
      <xdr:spPr>
        <a:xfrm>
          <a:off x="13566240" y="369828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47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48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49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50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51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52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53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54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55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56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57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58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59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60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61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62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63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64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65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66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67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68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69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70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71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72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73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74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75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76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77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78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79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80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81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82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83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84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85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86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87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88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89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90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91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92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93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94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95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96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97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98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299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00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01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02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03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04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05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06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07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08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09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10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11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12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13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14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15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16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17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18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19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20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21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22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23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24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25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26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14</xdr:col>
      <xdr:colOff>29160</xdr:colOff>
      <xdr:row>31</xdr:row>
      <xdr:rowOff>107640</xdr:rowOff>
    </xdr:from>
    <xdr:to>
      <xdr:col>14</xdr:col>
      <xdr:colOff>29520</xdr:colOff>
      <xdr:row>31</xdr:row>
      <xdr:rowOff>108000</xdr:rowOff>
    </xdr:to>
    <xdr:sp>
      <xdr:nvSpPr>
        <xdr:cNvPr id="327" name="CustomShape 1" hidden="1"/>
        <xdr:cNvSpPr/>
      </xdr:nvSpPr>
      <xdr:spPr>
        <a:xfrm>
          <a:off x="13556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40680</xdr:colOff>
      <xdr:row>9</xdr:row>
      <xdr:rowOff>73800</xdr:rowOff>
    </xdr:from>
    <xdr:to>
      <xdr:col>16</xdr:col>
      <xdr:colOff>41040</xdr:colOff>
      <xdr:row>9</xdr:row>
      <xdr:rowOff>74160</xdr:rowOff>
    </xdr:to>
    <xdr:sp>
      <xdr:nvSpPr>
        <xdr:cNvPr id="328" name="CustomShape 1" hidden="1"/>
        <xdr:cNvSpPr/>
      </xdr:nvSpPr>
      <xdr:spPr>
        <a:xfrm>
          <a:off x="15121080" y="369828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29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30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31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32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33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34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35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36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37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38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39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40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41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42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43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44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45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46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47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48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49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50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51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52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53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54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55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56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57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58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59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60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61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62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63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64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65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66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67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68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69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70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71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72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73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74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75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76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77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78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79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80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81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82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83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84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85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86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87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88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89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90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91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92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93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94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95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96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97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98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399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400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401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402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403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404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405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406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407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408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16</xdr:col>
      <xdr:colOff>32760</xdr:colOff>
      <xdr:row>31</xdr:row>
      <xdr:rowOff>107640</xdr:rowOff>
    </xdr:from>
    <xdr:to>
      <xdr:col>16</xdr:col>
      <xdr:colOff>33120</xdr:colOff>
      <xdr:row>31</xdr:row>
      <xdr:rowOff>108000</xdr:rowOff>
    </xdr:to>
    <xdr:sp>
      <xdr:nvSpPr>
        <xdr:cNvPr id="409" name="CustomShape 1" hidden="1"/>
        <xdr:cNvSpPr/>
      </xdr:nvSpPr>
      <xdr:spPr>
        <a:xfrm>
          <a:off x="151131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38520</xdr:colOff>
      <xdr:row>9</xdr:row>
      <xdr:rowOff>73800</xdr:rowOff>
    </xdr:from>
    <xdr:to>
      <xdr:col>12</xdr:col>
      <xdr:colOff>38880</xdr:colOff>
      <xdr:row>9</xdr:row>
      <xdr:rowOff>74160</xdr:rowOff>
    </xdr:to>
    <xdr:sp>
      <xdr:nvSpPr>
        <xdr:cNvPr id="410" name="CustomShape 1" hidden="1"/>
        <xdr:cNvSpPr/>
      </xdr:nvSpPr>
      <xdr:spPr>
        <a:xfrm>
          <a:off x="12013920" y="369828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11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12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13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14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15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16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17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18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19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20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21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22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23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24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25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26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27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28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29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30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31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32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33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34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35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36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37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38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39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40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41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42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43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44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45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46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47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48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49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50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51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52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53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54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55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56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57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58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59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60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61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62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63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64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65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66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67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68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69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70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71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72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73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74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75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76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77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78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79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80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81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82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83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84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85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86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87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88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89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90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491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40320</xdr:colOff>
      <xdr:row>9</xdr:row>
      <xdr:rowOff>73800</xdr:rowOff>
    </xdr:from>
    <xdr:to>
      <xdr:col>18</xdr:col>
      <xdr:colOff>40680</xdr:colOff>
      <xdr:row>9</xdr:row>
      <xdr:rowOff>74160</xdr:rowOff>
    </xdr:to>
    <xdr:sp>
      <xdr:nvSpPr>
        <xdr:cNvPr id="492" name="CustomShape 1" hidden="1"/>
        <xdr:cNvSpPr/>
      </xdr:nvSpPr>
      <xdr:spPr>
        <a:xfrm>
          <a:off x="16673400" y="369828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493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494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495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496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497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498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499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00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01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02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03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04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05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06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07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08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09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10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11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12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13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14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15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16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17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18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19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20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21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22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23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24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25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26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27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28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29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30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31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32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33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34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35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36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37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38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39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40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41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42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43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44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45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46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47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48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49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50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51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52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53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54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55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56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57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58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59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60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61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62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63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64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65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66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67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68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69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70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71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72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32400</xdr:colOff>
      <xdr:row>31</xdr:row>
      <xdr:rowOff>107640</xdr:rowOff>
    </xdr:from>
    <xdr:to>
      <xdr:col>18</xdr:col>
      <xdr:colOff>32760</xdr:colOff>
      <xdr:row>31</xdr:row>
      <xdr:rowOff>108000</xdr:rowOff>
    </xdr:to>
    <xdr:sp>
      <xdr:nvSpPr>
        <xdr:cNvPr id="573" name="CustomShape 1" hidden="1"/>
        <xdr:cNvSpPr/>
      </xdr:nvSpPr>
      <xdr:spPr>
        <a:xfrm>
          <a:off x="166654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38520</xdr:colOff>
      <xdr:row>9</xdr:row>
      <xdr:rowOff>73800</xdr:rowOff>
    </xdr:from>
    <xdr:to>
      <xdr:col>10</xdr:col>
      <xdr:colOff>38880</xdr:colOff>
      <xdr:row>9</xdr:row>
      <xdr:rowOff>74160</xdr:rowOff>
    </xdr:to>
    <xdr:sp>
      <xdr:nvSpPr>
        <xdr:cNvPr id="574" name="CustomShape 1" hidden="1"/>
        <xdr:cNvSpPr/>
      </xdr:nvSpPr>
      <xdr:spPr>
        <a:xfrm>
          <a:off x="10461240" y="369828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75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76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77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78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79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80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81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82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83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84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85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86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87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88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89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90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91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92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93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94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95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96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97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98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599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00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01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02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03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04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05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06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07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08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09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10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11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12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13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14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15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16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17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18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19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20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21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22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23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24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25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26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27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28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29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30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31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32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33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34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35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36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37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38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39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40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41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42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43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44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45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46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47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48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49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50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51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52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53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54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29160</xdr:colOff>
      <xdr:row>31</xdr:row>
      <xdr:rowOff>107640</xdr:rowOff>
    </xdr:from>
    <xdr:to>
      <xdr:col>10</xdr:col>
      <xdr:colOff>29520</xdr:colOff>
      <xdr:row>31</xdr:row>
      <xdr:rowOff>108000</xdr:rowOff>
    </xdr:to>
    <xdr:sp>
      <xdr:nvSpPr>
        <xdr:cNvPr id="655" name="CustomShape 1" hidden="1"/>
        <xdr:cNvSpPr/>
      </xdr:nvSpPr>
      <xdr:spPr>
        <a:xfrm>
          <a:off x="1045188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38880</xdr:colOff>
      <xdr:row>9</xdr:row>
      <xdr:rowOff>73800</xdr:rowOff>
    </xdr:from>
    <xdr:to>
      <xdr:col>10</xdr:col>
      <xdr:colOff>39240</xdr:colOff>
      <xdr:row>9</xdr:row>
      <xdr:rowOff>74160</xdr:rowOff>
    </xdr:to>
    <xdr:sp>
      <xdr:nvSpPr>
        <xdr:cNvPr id="656" name="CustomShape 1" hidden="1"/>
        <xdr:cNvSpPr/>
      </xdr:nvSpPr>
      <xdr:spPr>
        <a:xfrm>
          <a:off x="10461600" y="369828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57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58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59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60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61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62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63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64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65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66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67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68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69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70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71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72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73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74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75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76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77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78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79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80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81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82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83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84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85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86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87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88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89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90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91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92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93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94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95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96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97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98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699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00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01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02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03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04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05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06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07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08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09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10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11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12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13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14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15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16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17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18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19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20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21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22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23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24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25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26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27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28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29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30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31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32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33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34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35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36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10</xdr:col>
      <xdr:colOff>29520</xdr:colOff>
      <xdr:row>31</xdr:row>
      <xdr:rowOff>107640</xdr:rowOff>
    </xdr:from>
    <xdr:to>
      <xdr:col>10</xdr:col>
      <xdr:colOff>29880</xdr:colOff>
      <xdr:row>31</xdr:row>
      <xdr:rowOff>108000</xdr:rowOff>
    </xdr:to>
    <xdr:sp>
      <xdr:nvSpPr>
        <xdr:cNvPr id="737" name="CustomShape 1" hidden="1"/>
        <xdr:cNvSpPr/>
      </xdr:nvSpPr>
      <xdr:spPr>
        <a:xfrm>
          <a:off x="1045224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38520</xdr:colOff>
      <xdr:row>9</xdr:row>
      <xdr:rowOff>73800</xdr:rowOff>
    </xdr:from>
    <xdr:to>
      <xdr:col>12</xdr:col>
      <xdr:colOff>38880</xdr:colOff>
      <xdr:row>9</xdr:row>
      <xdr:rowOff>74160</xdr:rowOff>
    </xdr:to>
    <xdr:sp>
      <xdr:nvSpPr>
        <xdr:cNvPr id="738" name="CustomShape 1" hidden="1"/>
        <xdr:cNvSpPr/>
      </xdr:nvSpPr>
      <xdr:spPr>
        <a:xfrm>
          <a:off x="12013920" y="369828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39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40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41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42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43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44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45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46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47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48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49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50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51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52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53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54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55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56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57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58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59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60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61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62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63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64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65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66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67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68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69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70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71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72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73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74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75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76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77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78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79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80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81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82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83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84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85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86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87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88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89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90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91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92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93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94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95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96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97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98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799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800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801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802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803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804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805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806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807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808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809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810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811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812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813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814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815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816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817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818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29160</xdr:colOff>
      <xdr:row>31</xdr:row>
      <xdr:rowOff>107640</xdr:rowOff>
    </xdr:from>
    <xdr:to>
      <xdr:col>12</xdr:col>
      <xdr:colOff>29520</xdr:colOff>
      <xdr:row>31</xdr:row>
      <xdr:rowOff>108000</xdr:rowOff>
    </xdr:to>
    <xdr:sp>
      <xdr:nvSpPr>
        <xdr:cNvPr id="819" name="CustomShape 1" hidden="1"/>
        <xdr:cNvSpPr/>
      </xdr:nvSpPr>
      <xdr:spPr>
        <a:xfrm>
          <a:off x="12004560" y="10572840"/>
          <a:ext cx="360" cy="360"/>
        </a:xfrm>
        <a:custGeom>
          <a:avLst/>
          <a:gdLst/>
          <a:ahLst/>
          <a:rect l="l" t="t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U34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9" activeCellId="0" sqref="B19"/>
    </sheetView>
  </sheetViews>
  <sheetFormatPr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2" width="52.29"/>
    <col collapsed="false" customWidth="true" hidden="false" outlineLevel="0" max="3" min="3" style="1" width="8.71"/>
    <col collapsed="false" customWidth="true" hidden="false" outlineLevel="0" max="4" min="4" style="1" width="13.29"/>
    <col collapsed="false" customWidth="true" hidden="false" outlineLevel="0" max="5" min="5" style="1" width="8.41"/>
    <col collapsed="false" customWidth="true" hidden="false" outlineLevel="0" max="6" min="6" style="1" width="13.29"/>
    <col collapsed="false" customWidth="true" hidden="false" outlineLevel="0" max="7" min="7" style="1" width="8.71"/>
    <col collapsed="false" customWidth="true" hidden="false" outlineLevel="0" max="8" min="8" style="1" width="13.29"/>
    <col collapsed="false" customWidth="true" hidden="false" outlineLevel="0" max="9" min="9" style="1" width="8.71"/>
    <col collapsed="false" customWidth="true" hidden="false" outlineLevel="0" max="10" min="10" style="1" width="13.29"/>
    <col collapsed="false" customWidth="true" hidden="false" outlineLevel="0" max="11" min="11" style="1" width="8.71"/>
    <col collapsed="false" customWidth="true" hidden="false" outlineLevel="0" max="12" min="12" style="1" width="13.29"/>
    <col collapsed="false" customWidth="true" hidden="false" outlineLevel="0" max="13" min="13" style="1" width="8.71"/>
    <col collapsed="false" customWidth="true" hidden="false" outlineLevel="0" max="14" min="14" style="1" width="13.29"/>
    <col collapsed="false" customWidth="true" hidden="false" outlineLevel="0" max="15" min="15" style="1" width="8.71"/>
    <col collapsed="false" customWidth="true" hidden="false" outlineLevel="0" max="16" min="16" style="1" width="13.29"/>
    <col collapsed="false" customWidth="true" hidden="false" outlineLevel="0" max="17" min="17" style="3" width="8.71"/>
    <col collapsed="false" customWidth="true" hidden="false" outlineLevel="0" max="18" min="18" style="1" width="13.29"/>
    <col collapsed="false" customWidth="true" hidden="false" outlineLevel="0" max="19" min="19" style="1" width="8.71"/>
    <col collapsed="false" customWidth="true" hidden="false" outlineLevel="0" max="20" min="20" style="1" width="22.28"/>
    <col collapsed="false" customWidth="true" hidden="false" outlineLevel="0" max="21" min="21" style="2" width="26.13"/>
    <col collapsed="false" customWidth="false" hidden="false" outlineLevel="0" max="22" min="22" style="1" width="11.42"/>
    <col collapsed="false" customWidth="true" hidden="false" outlineLevel="0" max="1022" min="23" style="1" width="11.14"/>
    <col collapsed="false" customWidth="true" hidden="false" outlineLevel="0" max="1025" min="1023" style="0" width="11.14"/>
  </cols>
  <sheetData>
    <row r="1" customFormat="false" ht="61.7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customFormat="false" ht="30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Format="false" ht="48" hidden="false" customHeight="true" outlineLevel="0" collapsed="false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="9" customFormat="true" ht="25.5" hidden="false" customHeight="true" outlineLevel="0" collapsed="false">
      <c r="A4" s="7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/>
    </row>
    <row r="5" s="12" customFormat="true" ht="21.75" hidden="false" customHeight="true" outlineLevel="0" collapsed="false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1"/>
    </row>
    <row r="6" s="17" customFormat="true" ht="34.7" hidden="false" customHeight="true" outlineLevel="0" collapsed="false">
      <c r="A6" s="13" t="s">
        <v>5</v>
      </c>
      <c r="B6" s="13" t="s">
        <v>6</v>
      </c>
      <c r="C6" s="14" t="s">
        <v>7</v>
      </c>
      <c r="D6" s="15" t="s">
        <v>8</v>
      </c>
      <c r="E6" s="15" t="s">
        <v>9</v>
      </c>
      <c r="F6" s="15"/>
      <c r="G6" s="15" t="s">
        <v>10</v>
      </c>
      <c r="H6" s="15"/>
      <c r="I6" s="15" t="s">
        <v>11</v>
      </c>
      <c r="J6" s="15"/>
      <c r="K6" s="15" t="s">
        <v>12</v>
      </c>
      <c r="L6" s="15"/>
      <c r="M6" s="15" t="s">
        <v>13</v>
      </c>
      <c r="N6" s="15"/>
      <c r="O6" s="15" t="s">
        <v>14</v>
      </c>
      <c r="P6" s="15"/>
      <c r="Q6" s="15" t="s">
        <v>15</v>
      </c>
      <c r="R6" s="15"/>
      <c r="S6" s="15" t="s">
        <v>16</v>
      </c>
      <c r="T6" s="15"/>
      <c r="U6" s="16"/>
    </row>
    <row r="7" customFormat="false" ht="15" hidden="false" customHeight="false" outlineLevel="0" collapsed="false">
      <c r="A7" s="13"/>
      <c r="B7" s="13"/>
      <c r="C7" s="14"/>
      <c r="D7" s="14"/>
      <c r="E7" s="18" t="s">
        <v>17</v>
      </c>
      <c r="F7" s="18" t="s">
        <v>18</v>
      </c>
      <c r="G7" s="18" t="s">
        <v>17</v>
      </c>
      <c r="H7" s="18" t="s">
        <v>18</v>
      </c>
      <c r="I7" s="18" t="s">
        <v>17</v>
      </c>
      <c r="J7" s="18" t="s">
        <v>18</v>
      </c>
      <c r="K7" s="18" t="s">
        <v>17</v>
      </c>
      <c r="L7" s="18" t="s">
        <v>18</v>
      </c>
      <c r="M7" s="18" t="s">
        <v>17</v>
      </c>
      <c r="N7" s="18" t="s">
        <v>18</v>
      </c>
      <c r="O7" s="18" t="s">
        <v>17</v>
      </c>
      <c r="P7" s="18" t="s">
        <v>18</v>
      </c>
      <c r="Q7" s="19" t="s">
        <v>17</v>
      </c>
      <c r="R7" s="18" t="s">
        <v>18</v>
      </c>
      <c r="S7" s="18" t="s">
        <v>17</v>
      </c>
      <c r="T7" s="20" t="s">
        <v>19</v>
      </c>
      <c r="U7" s="21"/>
    </row>
    <row r="8" customFormat="false" ht="15" hidden="false" customHeight="false" outlineLevel="0" collapsed="false">
      <c r="A8" s="22" t="s">
        <v>20</v>
      </c>
      <c r="B8" s="23" t="s">
        <v>21</v>
      </c>
      <c r="C8" s="24"/>
      <c r="D8" s="24"/>
      <c r="E8" s="25"/>
      <c r="F8" s="26"/>
      <c r="G8" s="25"/>
      <c r="H8" s="26"/>
      <c r="I8" s="25"/>
      <c r="J8" s="26"/>
      <c r="K8" s="25"/>
      <c r="L8" s="27"/>
      <c r="M8" s="25"/>
      <c r="N8" s="26"/>
      <c r="O8" s="25"/>
      <c r="P8" s="26"/>
      <c r="Q8" s="28"/>
      <c r="R8" s="26"/>
      <c r="S8" s="29"/>
      <c r="T8" s="30"/>
    </row>
    <row r="9" customFormat="false" ht="33.75" hidden="false" customHeight="false" outlineLevel="0" collapsed="false">
      <c r="A9" s="31"/>
      <c r="B9" s="32" t="s">
        <v>22</v>
      </c>
      <c r="C9" s="33" t="s">
        <v>23</v>
      </c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6" t="n">
        <v>1</v>
      </c>
      <c r="T9" s="37" t="n">
        <f aca="false">D9</f>
        <v>0</v>
      </c>
    </row>
    <row r="10" customFormat="false" ht="15" hidden="false" customHeight="false" outlineLevel="0" collapsed="false">
      <c r="A10" s="22" t="s">
        <v>24</v>
      </c>
      <c r="B10" s="38" t="s">
        <v>25</v>
      </c>
      <c r="C10" s="39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40"/>
      <c r="R10" s="38"/>
      <c r="S10" s="29"/>
      <c r="T10" s="41"/>
    </row>
    <row r="11" customFormat="false" ht="33.75" hidden="false" customHeight="false" outlineLevel="0" collapsed="false">
      <c r="A11" s="31" t="s">
        <v>26</v>
      </c>
      <c r="B11" s="32" t="s">
        <v>27</v>
      </c>
      <c r="C11" s="33" t="s">
        <v>23</v>
      </c>
      <c r="D11" s="35"/>
      <c r="E11" s="29"/>
      <c r="F11" s="35"/>
      <c r="G11" s="29"/>
      <c r="H11" s="35"/>
      <c r="I11" s="29"/>
      <c r="J11" s="35"/>
      <c r="K11" s="42" t="n">
        <v>1</v>
      </c>
      <c r="L11" s="43" t="n">
        <f aca="false">K11*D11</f>
        <v>0</v>
      </c>
      <c r="M11" s="29"/>
      <c r="N11" s="35"/>
      <c r="O11" s="29"/>
      <c r="P11" s="35"/>
      <c r="Q11" s="44"/>
      <c r="R11" s="35"/>
      <c r="S11" s="36" t="n">
        <f aca="false">E11+G11+I11+O11+Q11+M11+K11</f>
        <v>1</v>
      </c>
      <c r="T11" s="37" t="n">
        <f aca="false">F11+H11+J11+L11+N11+P11+R11</f>
        <v>0</v>
      </c>
    </row>
    <row r="12" customFormat="false" ht="33.75" hidden="false" customHeight="false" outlineLevel="0" collapsed="false">
      <c r="A12" s="31" t="s">
        <v>28</v>
      </c>
      <c r="B12" s="32" t="s">
        <v>29</v>
      </c>
      <c r="C12" s="33" t="s">
        <v>30</v>
      </c>
      <c r="D12" s="35"/>
      <c r="E12" s="29"/>
      <c r="F12" s="35"/>
      <c r="G12" s="29"/>
      <c r="H12" s="35"/>
      <c r="I12" s="29"/>
      <c r="J12" s="35"/>
      <c r="K12" s="29"/>
      <c r="L12" s="35"/>
      <c r="M12" s="42" t="n">
        <v>5</v>
      </c>
      <c r="N12" s="43" t="n">
        <f aca="false">M12*D12</f>
        <v>0</v>
      </c>
      <c r="O12" s="42" t="n">
        <f aca="false">(1.5*2*0.3)+(1*3*0.4)+(1*0.2)+5</f>
        <v>7.3</v>
      </c>
      <c r="P12" s="43" t="n">
        <f aca="false">D12*O12</f>
        <v>0</v>
      </c>
      <c r="Q12" s="44"/>
      <c r="R12" s="35"/>
      <c r="S12" s="36" t="n">
        <f aca="false">E12+G12+I12+O12+Q12+M12+K12</f>
        <v>12.3</v>
      </c>
      <c r="T12" s="37" t="n">
        <f aca="false">F12+H12+J12+L12+N12+P12+R12</f>
        <v>0</v>
      </c>
    </row>
    <row r="13" customFormat="false" ht="15" hidden="false" customHeight="false" outlineLevel="0" collapsed="false">
      <c r="A13" s="31" t="s">
        <v>31</v>
      </c>
      <c r="B13" s="32" t="s">
        <v>32</v>
      </c>
      <c r="C13" s="33" t="s">
        <v>33</v>
      </c>
      <c r="D13" s="35"/>
      <c r="E13" s="42" t="n">
        <v>1</v>
      </c>
      <c r="F13" s="43" t="n">
        <f aca="false">D13*E13</f>
        <v>0</v>
      </c>
      <c r="G13" s="42" t="n">
        <v>1</v>
      </c>
      <c r="H13" s="43" t="n">
        <f aca="false">D13*G13</f>
        <v>0</v>
      </c>
      <c r="I13" s="42" t="n">
        <v>4</v>
      </c>
      <c r="J13" s="43" t="n">
        <f aca="false">D13*I13</f>
        <v>0</v>
      </c>
      <c r="K13" s="29"/>
      <c r="L13" s="35"/>
      <c r="M13" s="29"/>
      <c r="N13" s="35"/>
      <c r="O13" s="29"/>
      <c r="P13" s="35"/>
      <c r="Q13" s="44"/>
      <c r="R13" s="35"/>
      <c r="S13" s="36" t="n">
        <f aca="false">E13+G13+I13+O13+Q13+M13+K13</f>
        <v>6</v>
      </c>
      <c r="T13" s="37" t="n">
        <f aca="false">F13+H13+J13+L13+N13+P13+R13</f>
        <v>0</v>
      </c>
    </row>
    <row r="14" customFormat="false" ht="22.5" hidden="false" customHeight="false" outlineLevel="0" collapsed="false">
      <c r="A14" s="31" t="s">
        <v>34</v>
      </c>
      <c r="B14" s="32" t="s">
        <v>35</v>
      </c>
      <c r="C14" s="33" t="s">
        <v>33</v>
      </c>
      <c r="D14" s="35"/>
      <c r="E14" s="29"/>
      <c r="F14" s="35"/>
      <c r="G14" s="29"/>
      <c r="H14" s="35"/>
      <c r="I14" s="29"/>
      <c r="J14" s="35"/>
      <c r="K14" s="29"/>
      <c r="L14" s="35"/>
      <c r="M14" s="42" t="n">
        <v>3</v>
      </c>
      <c r="N14" s="43" t="n">
        <f aca="false">M14*D14</f>
        <v>0</v>
      </c>
      <c r="O14" s="29"/>
      <c r="P14" s="35"/>
      <c r="Q14" s="44"/>
      <c r="R14" s="35"/>
      <c r="S14" s="36" t="n">
        <f aca="false">E14+G14+I14+O14+Q14+M14+K14</f>
        <v>3</v>
      </c>
      <c r="T14" s="37" t="n">
        <f aca="false">F14+H14+J14+L14+N14+P14+R14</f>
        <v>0</v>
      </c>
    </row>
    <row r="15" customFormat="false" ht="13.8" hidden="false" customHeight="false" outlineLevel="0" collapsed="false">
      <c r="A15" s="22" t="s">
        <v>36</v>
      </c>
      <c r="B15" s="45" t="s">
        <v>37</v>
      </c>
      <c r="C15" s="39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40"/>
      <c r="R15" s="38"/>
      <c r="S15" s="29"/>
      <c r="T15" s="29"/>
    </row>
    <row r="16" customFormat="false" ht="15" hidden="false" customHeight="false" outlineLevel="0" collapsed="false">
      <c r="A16" s="31"/>
      <c r="B16" s="46" t="s">
        <v>38</v>
      </c>
      <c r="C16" s="47"/>
      <c r="D16" s="48"/>
      <c r="E16" s="49"/>
      <c r="F16" s="50"/>
      <c r="G16" s="49"/>
      <c r="H16" s="50"/>
      <c r="I16" s="49"/>
      <c r="J16" s="50"/>
      <c r="K16" s="49"/>
      <c r="L16" s="51"/>
      <c r="M16" s="49"/>
      <c r="N16" s="50"/>
      <c r="O16" s="49"/>
      <c r="P16" s="50"/>
      <c r="Q16" s="52"/>
      <c r="R16" s="50"/>
      <c r="S16" s="29"/>
      <c r="T16" s="29"/>
    </row>
    <row r="17" customFormat="false" ht="26.1" hidden="false" customHeight="true" outlineLevel="0" collapsed="false">
      <c r="A17" s="31" t="s">
        <v>39</v>
      </c>
      <c r="B17" s="32" t="s">
        <v>40</v>
      </c>
      <c r="C17" s="33" t="s">
        <v>30</v>
      </c>
      <c r="D17" s="35"/>
      <c r="E17" s="29"/>
      <c r="F17" s="35"/>
      <c r="G17" s="29"/>
      <c r="H17" s="35"/>
      <c r="I17" s="42" t="n">
        <f aca="false">(0.7*0.5*52)+(4*0.5*1)</f>
        <v>20.2</v>
      </c>
      <c r="J17" s="43" t="n">
        <f aca="false">D17*I17</f>
        <v>0</v>
      </c>
      <c r="K17" s="29"/>
      <c r="L17" s="35"/>
      <c r="M17" s="29"/>
      <c r="N17" s="35"/>
      <c r="O17" s="29"/>
      <c r="P17" s="35"/>
      <c r="Q17" s="44"/>
      <c r="R17" s="35"/>
      <c r="S17" s="36" t="n">
        <f aca="false">E17+G17+I17+O17+Q17+M17+K17</f>
        <v>20.2</v>
      </c>
      <c r="T17" s="37" t="n">
        <f aca="false">F17+H17+J17+L17+N17+P17+R17</f>
        <v>0</v>
      </c>
    </row>
    <row r="18" customFormat="false" ht="18.75" hidden="false" customHeight="true" outlineLevel="0" collapsed="false">
      <c r="A18" s="31" t="s">
        <v>41</v>
      </c>
      <c r="B18" s="32" t="s">
        <v>42</v>
      </c>
      <c r="C18" s="33" t="s">
        <v>30</v>
      </c>
      <c r="D18" s="35"/>
      <c r="E18" s="29"/>
      <c r="F18" s="35"/>
      <c r="G18" s="29"/>
      <c r="H18" s="35"/>
      <c r="I18" s="29"/>
      <c r="J18" s="35"/>
      <c r="K18" s="29"/>
      <c r="L18" s="35"/>
      <c r="M18" s="42" t="n">
        <f aca="false">19*0.5*0.5</f>
        <v>4.75</v>
      </c>
      <c r="N18" s="43" t="n">
        <f aca="false">M18*D18</f>
        <v>0</v>
      </c>
      <c r="O18" s="29"/>
      <c r="P18" s="35"/>
      <c r="Q18" s="44"/>
      <c r="R18" s="35"/>
      <c r="S18" s="36" t="n">
        <f aca="false">E18+G18+I18+O18+Q18+M18+K18</f>
        <v>4.75</v>
      </c>
      <c r="T18" s="37" t="n">
        <f aca="false">F18+H18+J18+L18+N18+P18+R18</f>
        <v>0</v>
      </c>
    </row>
    <row r="19" customFormat="false" ht="22.5" hidden="false" customHeight="false" outlineLevel="0" collapsed="false">
      <c r="A19" s="31" t="s">
        <v>43</v>
      </c>
      <c r="B19" s="32" t="s">
        <v>44</v>
      </c>
      <c r="C19" s="33" t="s">
        <v>30</v>
      </c>
      <c r="D19" s="35"/>
      <c r="E19" s="29"/>
      <c r="F19" s="35"/>
      <c r="G19" s="29"/>
      <c r="H19" s="35"/>
      <c r="I19" s="29"/>
      <c r="J19" s="35"/>
      <c r="K19" s="42" t="n">
        <f aca="false">(4*1.5*0.5)+(14*1.5*0.5)</f>
        <v>13.5</v>
      </c>
      <c r="L19" s="43" t="n">
        <f aca="false">K19*D19</f>
        <v>0</v>
      </c>
      <c r="M19" s="29"/>
      <c r="N19" s="35"/>
      <c r="O19" s="29"/>
      <c r="P19" s="35"/>
      <c r="Q19" s="53" t="n">
        <v>20</v>
      </c>
      <c r="R19" s="43" t="n">
        <f aca="false">D19*Q19</f>
        <v>0</v>
      </c>
      <c r="S19" s="36" t="n">
        <f aca="false">E19+G19+I19+O19+Q19+M19+K19</f>
        <v>33.5</v>
      </c>
      <c r="T19" s="37" t="n">
        <f aca="false">F19+H19+J19+L19+N19+P19+R19</f>
        <v>0</v>
      </c>
    </row>
    <row r="20" customFormat="false" ht="45" hidden="false" customHeight="false" outlineLevel="0" collapsed="false">
      <c r="A20" s="31" t="s">
        <v>45</v>
      </c>
      <c r="B20" s="32" t="s">
        <v>46</v>
      </c>
      <c r="C20" s="33" t="s">
        <v>23</v>
      </c>
      <c r="D20" s="35"/>
      <c r="E20" s="29"/>
      <c r="F20" s="35"/>
      <c r="G20" s="29"/>
      <c r="H20" s="35"/>
      <c r="I20" s="29"/>
      <c r="J20" s="35"/>
      <c r="K20" s="29"/>
      <c r="L20" s="35"/>
      <c r="M20" s="29"/>
      <c r="N20" s="35"/>
      <c r="O20" s="29"/>
      <c r="P20" s="35"/>
      <c r="Q20" s="53" t="n">
        <v>1</v>
      </c>
      <c r="R20" s="43" t="n">
        <f aca="false">D20*Q20</f>
        <v>0</v>
      </c>
      <c r="S20" s="36" t="n">
        <f aca="false">E20+G20+I20+O20+Q20+M20+K20</f>
        <v>1</v>
      </c>
      <c r="T20" s="37" t="n">
        <f aca="false">F20+H20+J20+L20+N20+P20+R20</f>
        <v>0</v>
      </c>
    </row>
    <row r="21" customFormat="false" ht="45" hidden="false" customHeight="false" outlineLevel="0" collapsed="false">
      <c r="A21" s="31" t="s">
        <v>47</v>
      </c>
      <c r="B21" s="32" t="s">
        <v>48</v>
      </c>
      <c r="C21" s="33" t="s">
        <v>33</v>
      </c>
      <c r="D21" s="35"/>
      <c r="E21" s="29"/>
      <c r="F21" s="35"/>
      <c r="G21" s="42" t="n">
        <v>2</v>
      </c>
      <c r="H21" s="43" t="n">
        <f aca="false">D21*G21</f>
        <v>0</v>
      </c>
      <c r="I21" s="29"/>
      <c r="J21" s="35"/>
      <c r="K21" s="29"/>
      <c r="L21" s="35"/>
      <c r="M21" s="29"/>
      <c r="N21" s="35"/>
      <c r="O21" s="42" t="n">
        <v>26</v>
      </c>
      <c r="P21" s="43" t="n">
        <f aca="false">D21*O21</f>
        <v>0</v>
      </c>
      <c r="Q21" s="53" t="n">
        <v>16</v>
      </c>
      <c r="R21" s="43" t="n">
        <f aca="false">D21*Q21</f>
        <v>0</v>
      </c>
      <c r="S21" s="36" t="n">
        <f aca="false">E21+G21+I21+O21+Q21+M21+K21</f>
        <v>44</v>
      </c>
      <c r="T21" s="37" t="n">
        <f aca="false">F21+H21+J21+L21+N21+P21+R21</f>
        <v>0</v>
      </c>
    </row>
    <row r="22" customFormat="false" ht="22.5" hidden="false" customHeight="false" outlineLevel="0" collapsed="false">
      <c r="A22" s="31" t="s">
        <v>49</v>
      </c>
      <c r="B22" s="32" t="s">
        <v>50</v>
      </c>
      <c r="C22" s="33" t="s">
        <v>33</v>
      </c>
      <c r="D22" s="35"/>
      <c r="E22" s="29"/>
      <c r="F22" s="35"/>
      <c r="G22" s="29"/>
      <c r="H22" s="35"/>
      <c r="I22" s="29"/>
      <c r="J22" s="35"/>
      <c r="K22" s="42" t="n">
        <v>2</v>
      </c>
      <c r="L22" s="43" t="n">
        <f aca="false">K22*D22</f>
        <v>0</v>
      </c>
      <c r="M22" s="29"/>
      <c r="N22" s="35"/>
      <c r="O22" s="29"/>
      <c r="P22" s="35"/>
      <c r="Q22" s="44"/>
      <c r="R22" s="35"/>
      <c r="S22" s="36" t="n">
        <f aca="false">E22+G22+I22+O22+Q22+M22+K22</f>
        <v>2</v>
      </c>
      <c r="T22" s="37" t="n">
        <f aca="false">F22+H22+J22+L22+N22+P22+R22</f>
        <v>0</v>
      </c>
    </row>
    <row r="23" customFormat="false" ht="33.75" hidden="false" customHeight="false" outlineLevel="0" collapsed="false">
      <c r="A23" s="31" t="s">
        <v>51</v>
      </c>
      <c r="B23" s="32" t="s">
        <v>52</v>
      </c>
      <c r="C23" s="33" t="s">
        <v>33</v>
      </c>
      <c r="D23" s="35"/>
      <c r="E23" s="42" t="n">
        <v>1</v>
      </c>
      <c r="F23" s="43" t="n">
        <f aca="false">D23*E23</f>
        <v>0</v>
      </c>
      <c r="G23" s="29"/>
      <c r="H23" s="35"/>
      <c r="I23" s="42" t="n">
        <v>3</v>
      </c>
      <c r="J23" s="43" t="n">
        <f aca="false">D23*I23</f>
        <v>0</v>
      </c>
      <c r="K23" s="29"/>
      <c r="L23" s="35"/>
      <c r="M23" s="29"/>
      <c r="N23" s="35"/>
      <c r="O23" s="29"/>
      <c r="P23" s="35"/>
      <c r="Q23" s="44"/>
      <c r="R23" s="35"/>
      <c r="S23" s="36" t="n">
        <f aca="false">E23+G23+I23+O23+Q23+M23+K23</f>
        <v>4</v>
      </c>
      <c r="T23" s="37" t="n">
        <f aca="false">F23+H23+J23+L23+N23+P23+R23</f>
        <v>0</v>
      </c>
    </row>
    <row r="24" customFormat="false" ht="33.75" hidden="false" customHeight="false" outlineLevel="0" collapsed="false">
      <c r="A24" s="31" t="s">
        <v>53</v>
      </c>
      <c r="B24" s="32" t="s">
        <v>54</v>
      </c>
      <c r="C24" s="33" t="s">
        <v>33</v>
      </c>
      <c r="D24" s="35"/>
      <c r="E24" s="29"/>
      <c r="F24" s="35"/>
      <c r="G24" s="29"/>
      <c r="H24" s="35"/>
      <c r="I24" s="29"/>
      <c r="J24" s="35"/>
      <c r="K24" s="29"/>
      <c r="L24" s="35"/>
      <c r="M24" s="29"/>
      <c r="N24" s="35"/>
      <c r="O24" s="42" t="n">
        <v>3</v>
      </c>
      <c r="P24" s="43" t="n">
        <f aca="false">D24*O24</f>
        <v>0</v>
      </c>
      <c r="Q24" s="53" t="n">
        <v>2</v>
      </c>
      <c r="R24" s="43" t="n">
        <f aca="false">D24*Q24</f>
        <v>0</v>
      </c>
      <c r="S24" s="36" t="n">
        <f aca="false">E24+G24+I24+O24+Q24+M24+K24</f>
        <v>5</v>
      </c>
      <c r="T24" s="37" t="n">
        <f aca="false">F24+H24+J24+L24+N24+P24+R24</f>
        <v>0</v>
      </c>
    </row>
    <row r="25" customFormat="false" ht="22.5" hidden="false" customHeight="false" outlineLevel="0" collapsed="false">
      <c r="A25" s="31" t="s">
        <v>55</v>
      </c>
      <c r="B25" s="32" t="s">
        <v>56</v>
      </c>
      <c r="C25" s="33" t="s">
        <v>57</v>
      </c>
      <c r="D25" s="35"/>
      <c r="E25" s="29"/>
      <c r="F25" s="35"/>
      <c r="G25" s="29"/>
      <c r="H25" s="35"/>
      <c r="I25" s="29"/>
      <c r="J25" s="35"/>
      <c r="K25" s="29"/>
      <c r="L25" s="35"/>
      <c r="M25" s="29"/>
      <c r="N25" s="35"/>
      <c r="O25" s="29"/>
      <c r="P25" s="35"/>
      <c r="Q25" s="53" t="n">
        <f aca="false">5.5+2+15+4+25+6.5+4</f>
        <v>62</v>
      </c>
      <c r="R25" s="43" t="n">
        <f aca="false">D25*Q25</f>
        <v>0</v>
      </c>
      <c r="S25" s="36" t="n">
        <f aca="false">E25+G25+I25+O25+Q25+M25+K25</f>
        <v>62</v>
      </c>
      <c r="T25" s="37" t="n">
        <f aca="false">F25+H25+J25+L25+N25+P25+R25</f>
        <v>0</v>
      </c>
    </row>
    <row r="26" customFormat="false" ht="21" hidden="false" customHeight="true" outlineLevel="0" collapsed="false">
      <c r="A26" s="31" t="s">
        <v>58</v>
      </c>
      <c r="B26" s="32" t="s">
        <v>59</v>
      </c>
      <c r="C26" s="33" t="s">
        <v>23</v>
      </c>
      <c r="D26" s="35"/>
      <c r="E26" s="29"/>
      <c r="F26" s="35"/>
      <c r="G26" s="29"/>
      <c r="H26" s="35"/>
      <c r="I26" s="42" t="n">
        <v>1</v>
      </c>
      <c r="J26" s="43" t="n">
        <f aca="false">D26*I26</f>
        <v>0</v>
      </c>
      <c r="K26" s="29"/>
      <c r="L26" s="35"/>
      <c r="M26" s="29"/>
      <c r="N26" s="35"/>
      <c r="O26" s="29"/>
      <c r="P26" s="35"/>
      <c r="Q26" s="44"/>
      <c r="R26" s="35"/>
      <c r="S26" s="36" t="n">
        <f aca="false">E26+G26+I26+O26+Q26+M26+K26</f>
        <v>1</v>
      </c>
      <c r="T26" s="37" t="n">
        <f aca="false">F26+H26+J26+L26+N26+P26+R26</f>
        <v>0</v>
      </c>
    </row>
    <row r="27" customFormat="false" ht="15" hidden="false" customHeight="false" outlineLevel="0" collapsed="false">
      <c r="A27" s="31"/>
      <c r="B27" s="54" t="s">
        <v>60</v>
      </c>
      <c r="C27" s="55"/>
      <c r="D27" s="24"/>
      <c r="E27" s="25"/>
      <c r="F27" s="26"/>
      <c r="G27" s="25"/>
      <c r="H27" s="26"/>
      <c r="I27" s="25"/>
      <c r="J27" s="26"/>
      <c r="K27" s="25"/>
      <c r="L27" s="27"/>
      <c r="M27" s="25"/>
      <c r="N27" s="26"/>
      <c r="O27" s="25"/>
      <c r="P27" s="26"/>
      <c r="Q27" s="28"/>
      <c r="R27" s="26"/>
      <c r="S27" s="29"/>
      <c r="T27" s="29"/>
    </row>
    <row r="28" customFormat="false" ht="22.5" hidden="false" customHeight="false" outlineLevel="0" collapsed="false">
      <c r="A28" s="31" t="s">
        <v>61</v>
      </c>
      <c r="B28" s="32" t="s">
        <v>62</v>
      </c>
      <c r="C28" s="33" t="s">
        <v>33</v>
      </c>
      <c r="D28" s="35"/>
      <c r="E28" s="29"/>
      <c r="F28" s="35"/>
      <c r="G28" s="29"/>
      <c r="H28" s="35"/>
      <c r="I28" s="29"/>
      <c r="J28" s="35"/>
      <c r="K28" s="29"/>
      <c r="L28" s="35" t="n">
        <f aca="false">K28*D28</f>
        <v>0</v>
      </c>
      <c r="M28" s="42" t="n">
        <v>10</v>
      </c>
      <c r="N28" s="43" t="n">
        <f aca="false">M28*D28</f>
        <v>0</v>
      </c>
      <c r="O28" s="42" t="n">
        <v>8</v>
      </c>
      <c r="P28" s="43" t="n">
        <f aca="false">D28*O28</f>
        <v>0</v>
      </c>
      <c r="Q28" s="44"/>
      <c r="R28" s="35"/>
      <c r="S28" s="36" t="n">
        <f aca="false">E28+G28+I28+O28+Q28+M28+K28</f>
        <v>18</v>
      </c>
      <c r="T28" s="37" t="n">
        <f aca="false">F28+H28+J28+L28+N28+P28+R28</f>
        <v>0</v>
      </c>
    </row>
    <row r="29" customFormat="false" ht="22.5" hidden="false" customHeight="false" outlineLevel="0" collapsed="false">
      <c r="A29" s="31" t="s">
        <v>63</v>
      </c>
      <c r="B29" s="32" t="s">
        <v>64</v>
      </c>
      <c r="C29" s="33" t="s">
        <v>33</v>
      </c>
      <c r="D29" s="35"/>
      <c r="E29" s="29"/>
      <c r="F29" s="35"/>
      <c r="G29" s="29"/>
      <c r="H29" s="35"/>
      <c r="I29" s="29"/>
      <c r="J29" s="35"/>
      <c r="K29" s="42" t="n">
        <v>2</v>
      </c>
      <c r="L29" s="43" t="n">
        <f aca="false">K29*D29</f>
        <v>0</v>
      </c>
      <c r="M29" s="29"/>
      <c r="N29" s="35"/>
      <c r="O29" s="29"/>
      <c r="P29" s="35"/>
      <c r="Q29" s="44"/>
      <c r="R29" s="35"/>
      <c r="S29" s="36" t="n">
        <f aca="false">E29+G29+I29+O29+Q29+M29+K29</f>
        <v>2</v>
      </c>
      <c r="T29" s="37" t="n">
        <f aca="false">F29+H29+J29+L29+N29+P29+R29</f>
        <v>0</v>
      </c>
    </row>
    <row r="30" customFormat="false" ht="15" hidden="false" customHeight="false" outlineLevel="0" collapsed="false">
      <c r="A30" s="31" t="s">
        <v>65</v>
      </c>
      <c r="B30" s="32" t="s">
        <v>66</v>
      </c>
      <c r="C30" s="33" t="s">
        <v>67</v>
      </c>
      <c r="D30" s="35"/>
      <c r="E30" s="29"/>
      <c r="F30" s="35"/>
      <c r="G30" s="29"/>
      <c r="H30" s="35"/>
      <c r="I30" s="29"/>
      <c r="J30" s="35"/>
      <c r="K30" s="29"/>
      <c r="L30" s="35"/>
      <c r="M30" s="42" t="n">
        <v>13</v>
      </c>
      <c r="N30" s="43" t="n">
        <f aca="false">M30*D30</f>
        <v>0</v>
      </c>
      <c r="O30" s="29"/>
      <c r="P30" s="35"/>
      <c r="Q30" s="44"/>
      <c r="R30" s="35"/>
      <c r="S30" s="36" t="n">
        <f aca="false">E30+G30+I30+O30+Q30+M30+K30</f>
        <v>13</v>
      </c>
      <c r="T30" s="37" t="n">
        <f aca="false">F30+H30+J30+L30+N30+P30+R30</f>
        <v>0</v>
      </c>
    </row>
    <row r="31" customFormat="false" ht="24" hidden="false" customHeight="true" outlineLevel="0" collapsed="false">
      <c r="A31" s="56"/>
      <c r="B31" s="57" t="s">
        <v>19</v>
      </c>
      <c r="C31" s="58"/>
      <c r="D31" s="59"/>
      <c r="E31" s="58"/>
      <c r="F31" s="60" t="n">
        <f aca="false">SUM(F8:F30)</f>
        <v>0</v>
      </c>
      <c r="G31" s="58"/>
      <c r="H31" s="60" t="n">
        <f aca="false">SUM(H8:H30)</f>
        <v>0</v>
      </c>
      <c r="I31" s="58"/>
      <c r="J31" s="60" t="n">
        <f aca="false">SUM(J8:J30)</f>
        <v>0</v>
      </c>
      <c r="K31" s="58"/>
      <c r="L31" s="60" t="n">
        <f aca="false">SUM(L8:L30)</f>
        <v>0</v>
      </c>
      <c r="M31" s="58"/>
      <c r="N31" s="60" t="n">
        <f aca="false">SUM(N8:N30)</f>
        <v>0</v>
      </c>
      <c r="O31" s="58"/>
      <c r="P31" s="60" t="n">
        <f aca="false">SUM(P8:P30)</f>
        <v>0</v>
      </c>
      <c r="Q31" s="61"/>
      <c r="R31" s="62" t="n">
        <f aca="false">SUM(R8:R30)</f>
        <v>0</v>
      </c>
      <c r="S31" s="58"/>
      <c r="T31" s="60" t="n">
        <f aca="false">SUM(T8:T30)</f>
        <v>0</v>
      </c>
      <c r="U31" s="63"/>
    </row>
    <row r="32" customFormat="false" ht="21.75" hidden="false" customHeight="true" outlineLevel="0" collapsed="false">
      <c r="R32" s="64" t="s">
        <v>68</v>
      </c>
      <c r="S32" s="64"/>
      <c r="T32" s="65" t="n">
        <f aca="false">T31*0.2</f>
        <v>0</v>
      </c>
    </row>
    <row r="33" customFormat="false" ht="21" hidden="false" customHeight="true" outlineLevel="0" collapsed="false">
      <c r="R33" s="66" t="s">
        <v>69</v>
      </c>
      <c r="S33" s="66"/>
      <c r="T33" s="65" t="n">
        <f aca="false">T31+T32</f>
        <v>0</v>
      </c>
    </row>
    <row r="34" customFormat="false" ht="14.1" hidden="false" customHeight="true" outlineLevel="0" collapsed="false"/>
  </sheetData>
  <mergeCells count="20">
    <mergeCell ref="A1:T1"/>
    <mergeCell ref="A2:T2"/>
    <mergeCell ref="A3:T3"/>
    <mergeCell ref="A4:T4"/>
    <mergeCell ref="A5:T5"/>
    <mergeCell ref="A6:A7"/>
    <mergeCell ref="B6:B7"/>
    <mergeCell ref="C6:C7"/>
    <mergeCell ref="D6:D7"/>
    <mergeCell ref="E6:F6"/>
    <mergeCell ref="G6:H6"/>
    <mergeCell ref="I6:J6"/>
    <mergeCell ref="K6:L6"/>
    <mergeCell ref="M6:N6"/>
    <mergeCell ref="O6:P6"/>
    <mergeCell ref="Q6:R6"/>
    <mergeCell ref="S6:T6"/>
    <mergeCell ref="E9:R9"/>
    <mergeCell ref="R32:S32"/>
    <mergeCell ref="R33:S33"/>
  </mergeCells>
  <hyperlinks>
    <hyperlink ref="B8" location="_Toc19546782" display="Préparation et installation du chantier"/>
    <hyperlink ref="B10" location="_Toc19546743" display="Démolition - Dépose - Tri"/>
    <hyperlink ref="B15" location="_Toc19546782" display="Travail de la pierre 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261</TotalTime>
  <Application>LibreOffice/5.3.6.1$Windows_x86 LibreOffice_project/686f202eff87ef707079aeb7f485847613344eb7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2021-11-04T08:38:29Z</dcterms:created>
  <dc:creator>User</dc:creator>
  <dc:description/>
  <dc:language>fr-FR</dc:language>
  <cp:lastModifiedBy/>
  <cp:lastPrinted>2022-10-18T11:24:39Z</cp:lastPrinted>
  <dcterms:modified xsi:type="dcterms:W3CDTF">2022-11-02T09:20:11Z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