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8370" windowHeight="8355"/>
  </bookViews>
  <sheets>
    <sheet name="LOT 09 - T-VRD-EV" sheetId="1" r:id="rId1"/>
  </sheets>
  <externalReferences>
    <externalReference r:id="rId2"/>
  </externalReferences>
  <definedNames>
    <definedName name="_._Page">'[1]REVET-SOLS-MURS'!#REF!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12_._Page_4">'[1]REVET-SOLS-MURS'!#REF!</definedName>
    <definedName name="_15_._Page_5">'[1]REVET-SOLS-MURS'!#REF!</definedName>
    <definedName name="_16Excel_BuiltIn_Print_Area_1">#REF!</definedName>
    <definedName name="_19PRIX_MO__1">#REF!</definedName>
    <definedName name="_22PRIX_MO__2">#REF!</definedName>
    <definedName name="_25PRIX_MO__3">#REF!</definedName>
    <definedName name="_28PRIX_MO__4">#REF!</definedName>
    <definedName name="_3_._Page_1">'[1]REVET-SOLS-MURS'!#REF!</definedName>
    <definedName name="_31PRIX_MO__5">#REF!</definedName>
    <definedName name="_6_._Page_2">'[1]REVET-SOLS-MURS'!#REF!</definedName>
    <definedName name="_9_._Page_3">'[1]REVET-SOLS-MURS'!#REF!</definedName>
    <definedName name="_tot1">#REF!</definedName>
    <definedName name="_tot2">#REF!</definedName>
    <definedName name="AP">#REF!</definedName>
    <definedName name="AS">#REF!</definedName>
    <definedName name="BA">#REF!</definedName>
    <definedName name="BS">#REF!</definedName>
    <definedName name="Commun">#REF!</definedName>
    <definedName name="_xlnm.Criteria">#REF!</definedName>
    <definedName name="Criteria">#REF!</definedName>
    <definedName name="DEM">#REF!</definedName>
    <definedName name="e">#REF!</definedName>
    <definedName name="Euro">#REF!</definedName>
    <definedName name="Excel_BuiltIn_Criteria">#REF!</definedName>
    <definedName name="Glob">#REF!</definedName>
    <definedName name="hh">#REF!</definedName>
    <definedName name="hhh">#REF!</definedName>
    <definedName name="_xlnm.Print_Titles" localSheetId="0">'LOT 09 - T-VRD-EV'!$1:$8</definedName>
    <definedName name="J">#REF!</definedName>
    <definedName name="K">#REF!</definedName>
    <definedName name="K_FO_">#REF!</definedName>
    <definedName name="K_MO_">#REF!</definedName>
    <definedName name="Log_1">#REF!</definedName>
    <definedName name="Log_2">#REF!</definedName>
    <definedName name="Log_3">#REF!</definedName>
    <definedName name="Log_4">#REF!</definedName>
    <definedName name="Log_5">#REF!</definedName>
    <definedName name="Log_6">#REF!</definedName>
    <definedName name="Log_7">#REF!</definedName>
    <definedName name="MHT">#REF!</definedName>
    <definedName name="MO">#REF!</definedName>
    <definedName name="MTVA">#REF!</definedName>
    <definedName name="Ouvrant">#REF!</definedName>
    <definedName name="P_0_83">#REF!</definedName>
    <definedName name="PK">#REF!</definedName>
    <definedName name="PRIX_MO_">#REF!</definedName>
    <definedName name="PS">#REF!</definedName>
    <definedName name="S">#REF!</definedName>
    <definedName name="ST">#REF!</definedName>
    <definedName name="TE">#REF!</definedName>
    <definedName name="tot">#REF!</definedName>
    <definedName name="TR">#REF!</definedName>
    <definedName name="VP">#REF!</definedName>
    <definedName name="X">#REF!</definedName>
    <definedName name="_xlnm.Print_Area" localSheetId="0">'LOT 09 - T-VRD-EV'!$A$1:$W$326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4" i="1" l="1"/>
  <c r="G95" i="1"/>
  <c r="G96" i="1"/>
  <c r="G157" i="1" l="1"/>
  <c r="D46" i="1"/>
  <c r="G34" i="1"/>
  <c r="G310" i="1" l="1"/>
  <c r="G321" i="1"/>
  <c r="G320" i="1"/>
  <c r="G318" i="1" l="1"/>
  <c r="G316" i="1"/>
  <c r="G315" i="1"/>
  <c r="G313" i="1"/>
  <c r="G312" i="1"/>
  <c r="G311" i="1"/>
  <c r="G293" i="1"/>
  <c r="G290" i="1"/>
  <c r="G287" i="1"/>
  <c r="G284" i="1"/>
  <c r="G283" i="1"/>
  <c r="G282" i="1"/>
  <c r="G281" i="1"/>
  <c r="G278" i="1"/>
  <c r="G277" i="1"/>
  <c r="G276" i="1"/>
  <c r="G274" i="1"/>
  <c r="G273" i="1"/>
  <c r="G272" i="1"/>
  <c r="G271" i="1"/>
  <c r="G270" i="1"/>
  <c r="G269" i="1"/>
  <c r="G268" i="1"/>
  <c r="G267" i="1"/>
  <c r="G265" i="1"/>
  <c r="G264" i="1"/>
  <c r="G263" i="1"/>
  <c r="G262" i="1"/>
  <c r="G261" i="1"/>
  <c r="G260" i="1"/>
  <c r="G259" i="1"/>
  <c r="G258" i="1"/>
  <c r="G257" i="1"/>
  <c r="G255" i="1"/>
  <c r="G254" i="1"/>
  <c r="G253" i="1"/>
  <c r="G252" i="1"/>
  <c r="G251" i="1"/>
  <c r="G249" i="1"/>
  <c r="G248" i="1"/>
  <c r="G247" i="1"/>
  <c r="G246" i="1"/>
  <c r="G243" i="1"/>
  <c r="G242" i="1"/>
  <c r="G241" i="1"/>
  <c r="G240" i="1"/>
  <c r="G237" i="1"/>
  <c r="G236" i="1"/>
  <c r="G235" i="1"/>
  <c r="G234" i="1"/>
  <c r="G233" i="1"/>
  <c r="G232" i="1"/>
  <c r="G231" i="1"/>
  <c r="G230" i="1"/>
  <c r="G229" i="1"/>
  <c r="G227" i="1"/>
  <c r="G226" i="1"/>
  <c r="G225" i="1"/>
  <c r="G224" i="1"/>
  <c r="G223" i="1"/>
  <c r="G222" i="1"/>
  <c r="G221" i="1"/>
  <c r="G220" i="1"/>
  <c r="G218" i="1"/>
  <c r="G217" i="1"/>
  <c r="G216" i="1"/>
  <c r="G215" i="1"/>
  <c r="G214" i="1"/>
  <c r="G213" i="1"/>
  <c r="G212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3" i="1"/>
  <c r="G192" i="1"/>
  <c r="G190" i="1"/>
  <c r="G189" i="1"/>
  <c r="G188" i="1"/>
  <c r="G187" i="1"/>
  <c r="G186" i="1"/>
  <c r="G183" i="1"/>
  <c r="G182" i="1"/>
  <c r="G181" i="1"/>
  <c r="G174" i="1"/>
  <c r="G173" i="1"/>
  <c r="G172" i="1"/>
  <c r="G169" i="1"/>
  <c r="G166" i="1"/>
  <c r="G165" i="1"/>
  <c r="G164" i="1"/>
  <c r="G163" i="1"/>
  <c r="G162" i="1"/>
  <c r="G161" i="1"/>
  <c r="G160" i="1"/>
  <c r="G156" i="1"/>
  <c r="G155" i="1"/>
  <c r="G154" i="1"/>
  <c r="G153" i="1"/>
  <c r="G151" i="1"/>
  <c r="G150" i="1"/>
  <c r="G149" i="1"/>
  <c r="G142" i="1"/>
  <c r="G141" i="1"/>
  <c r="G138" i="1"/>
  <c r="G136" i="1"/>
  <c r="G135" i="1"/>
  <c r="G132" i="1"/>
  <c r="G131" i="1"/>
  <c r="G130" i="1"/>
  <c r="G125" i="1"/>
  <c r="G124" i="1"/>
  <c r="G123" i="1"/>
  <c r="G122" i="1"/>
  <c r="G121" i="1"/>
  <c r="G120" i="1"/>
  <c r="G116" i="1"/>
  <c r="G115" i="1"/>
  <c r="G114" i="1"/>
  <c r="G111" i="1"/>
  <c r="G109" i="1"/>
  <c r="G108" i="1"/>
  <c r="G107" i="1"/>
  <c r="G106" i="1"/>
  <c r="G105" i="1"/>
  <c r="G104" i="1"/>
  <c r="G103" i="1"/>
  <c r="G102" i="1"/>
  <c r="G101" i="1"/>
  <c r="G99" i="1"/>
  <c r="G98" i="1"/>
  <c r="G97" i="1"/>
  <c r="G79" i="1"/>
  <c r="G78" i="1"/>
  <c r="G77" i="1"/>
  <c r="G76" i="1"/>
  <c r="G74" i="1"/>
  <c r="G73" i="1"/>
  <c r="G72" i="1"/>
  <c r="G70" i="1"/>
  <c r="G69" i="1"/>
  <c r="G68" i="1"/>
  <c r="G67" i="1"/>
  <c r="G65" i="1"/>
  <c r="G64" i="1"/>
  <c r="G63" i="1"/>
  <c r="G61" i="1"/>
  <c r="G60" i="1"/>
  <c r="G59" i="1"/>
  <c r="G57" i="1"/>
  <c r="G56" i="1"/>
  <c r="G55" i="1"/>
  <c r="G49" i="1"/>
  <c r="G48" i="1"/>
  <c r="G47" i="1"/>
  <c r="G46" i="1"/>
  <c r="G40" i="1"/>
  <c r="G39" i="1"/>
  <c r="G38" i="1"/>
  <c r="G37" i="1"/>
  <c r="G33" i="1"/>
  <c r="G32" i="1"/>
  <c r="G31" i="1"/>
  <c r="G29" i="1"/>
  <c r="G28" i="1"/>
  <c r="G27" i="1"/>
  <c r="G26" i="1"/>
  <c r="G24" i="1"/>
  <c r="G18" i="1"/>
  <c r="G13" i="1"/>
  <c r="G12" i="1"/>
  <c r="G11" i="1"/>
  <c r="G295" i="1"/>
  <c r="G294" i="1"/>
  <c r="G292" i="1"/>
  <c r="G291" i="1"/>
  <c r="G289" i="1"/>
  <c r="G288" i="1"/>
  <c r="G286" i="1"/>
  <c r="G285" i="1"/>
  <c r="G280" i="1"/>
  <c r="G279" i="1"/>
  <c r="G250" i="1"/>
  <c r="G245" i="1"/>
  <c r="G239" i="1"/>
  <c r="G228" i="1"/>
  <c r="G219" i="1"/>
  <c r="G211" i="1"/>
  <c r="G195" i="1"/>
  <c r="G194" i="1"/>
  <c r="G191" i="1"/>
  <c r="G185" i="1"/>
  <c r="G184" i="1"/>
  <c r="G180" i="1"/>
  <c r="G175" i="1"/>
  <c r="G171" i="1"/>
  <c r="G170" i="1"/>
  <c r="G168" i="1"/>
  <c r="G167" i="1"/>
  <c r="G159" i="1"/>
  <c r="G158" i="1"/>
  <c r="G148" i="1"/>
  <c r="G147" i="1"/>
  <c r="G146" i="1"/>
  <c r="G145" i="1"/>
  <c r="G144" i="1"/>
  <c r="G143" i="1"/>
  <c r="G140" i="1"/>
  <c r="G139" i="1"/>
  <c r="G137" i="1"/>
  <c r="G134" i="1"/>
  <c r="D130" i="1"/>
  <c r="G129" i="1"/>
  <c r="G128" i="1"/>
  <c r="G127" i="1"/>
  <c r="G126" i="1"/>
  <c r="G119" i="1"/>
  <c r="G118" i="1"/>
  <c r="G117" i="1"/>
  <c r="G113" i="1"/>
  <c r="G112" i="1"/>
  <c r="G110" i="1"/>
  <c r="G100" i="1"/>
  <c r="G92" i="1"/>
  <c r="G91" i="1"/>
  <c r="G90" i="1"/>
  <c r="G89" i="1"/>
  <c r="G88" i="1"/>
  <c r="G85" i="1"/>
  <c r="G80" i="1"/>
  <c r="G75" i="1"/>
  <c r="D73" i="1"/>
  <c r="D68" i="1"/>
  <c r="D64" i="1"/>
  <c r="G62" i="1"/>
  <c r="D60" i="1"/>
  <c r="G58" i="1"/>
  <c r="D56" i="1"/>
  <c r="G54" i="1"/>
  <c r="G53" i="1"/>
  <c r="G52" i="1"/>
  <c r="G51" i="1"/>
  <c r="G50" i="1"/>
  <c r="G45" i="1"/>
  <c r="G44" i="1"/>
  <c r="G43" i="1"/>
  <c r="G42" i="1"/>
  <c r="G41" i="1"/>
  <c r="G36" i="1"/>
  <c r="G30" i="1"/>
  <c r="G25" i="1"/>
  <c r="G23" i="1"/>
  <c r="G22" i="1"/>
  <c r="G21" i="1"/>
  <c r="G20" i="1"/>
  <c r="G19" i="1"/>
  <c r="G17" i="1"/>
  <c r="X16" i="1"/>
  <c r="T16" i="1"/>
  <c r="P16" i="1"/>
  <c r="K16" i="1"/>
  <c r="G16" i="1"/>
  <c r="G15" i="1"/>
  <c r="G14" i="1"/>
  <c r="G9" i="1"/>
  <c r="X8" i="1"/>
  <c r="T8" i="1"/>
  <c r="P8" i="1"/>
  <c r="K8" i="1"/>
  <c r="L8" i="1" s="1"/>
  <c r="G296" i="1" l="1"/>
  <c r="G324" i="1"/>
  <c r="G325" i="1" s="1"/>
  <c r="G326" i="1" s="1"/>
  <c r="G176" i="1"/>
  <c r="G299" i="1" s="1"/>
  <c r="Z16" i="1"/>
  <c r="AD16" i="1" s="1"/>
  <c r="Z8" i="1"/>
  <c r="AE8" i="1" s="1"/>
  <c r="AB8" i="1"/>
  <c r="L16" i="1"/>
  <c r="AB16" i="1" s="1"/>
  <c r="AE16" i="1" l="1"/>
  <c r="AD8" i="1"/>
  <c r="G300" i="1"/>
  <c r="G301" i="1" s="1"/>
</calcChain>
</file>

<file path=xl/sharedStrings.xml><?xml version="1.0" encoding="utf-8"?>
<sst xmlns="http://schemas.openxmlformats.org/spreadsheetml/2006/main" count="626" uniqueCount="375">
  <si>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</si>
  <si>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</si>
  <si>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</si>
  <si>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</si>
  <si>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</si>
  <si>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</si>
  <si>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</si>
  <si>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ETUDES</t>
  </si>
  <si>
    <t>GEN</t>
  </si>
  <si>
    <t>Etudes d'Exécution</t>
  </si>
  <si>
    <t>Ens</t>
  </si>
  <si>
    <t>DOE</t>
  </si>
  <si>
    <t>Etude géotechnique d'Exécution G3</t>
  </si>
  <si>
    <t>TRAVAUX PREPARATOIRES / TERRASSEMENTS</t>
  </si>
  <si>
    <t>II -</t>
  </si>
  <si>
    <t>Travaux préparatoires</t>
  </si>
  <si>
    <t>II.1 -</t>
  </si>
  <si>
    <t>Curage &amp; nettoyage du terrain</t>
  </si>
  <si>
    <t>m²</t>
  </si>
  <si>
    <t>II.2 -</t>
  </si>
  <si>
    <t>Systèmes d’évacuation provisoires des eaux de ruissellement</t>
  </si>
  <si>
    <t>PM</t>
  </si>
  <si>
    <t>II.3 -</t>
  </si>
  <si>
    <t>Voies de chantier provisoires et aire de lavage</t>
  </si>
  <si>
    <t>III -</t>
  </si>
  <si>
    <t>Terrassements</t>
  </si>
  <si>
    <t>III.1 -</t>
  </si>
  <si>
    <t>Réalisation des plateformes de bâtiment</t>
  </si>
  <si>
    <t>III.1.1 -</t>
  </si>
  <si>
    <t>Terrassements en déblais</t>
  </si>
  <si>
    <r>
      <t>m</t>
    </r>
    <r>
      <rPr>
        <vertAlign val="superscript"/>
        <sz val="12"/>
        <rFont val="Calibri"/>
        <family val="2"/>
      </rPr>
      <t>3</t>
    </r>
  </si>
  <si>
    <t>III.1.2 -</t>
  </si>
  <si>
    <t>Terrassements en remblais</t>
  </si>
  <si>
    <t>Remblais mise à niveau plateforme</t>
  </si>
  <si>
    <t>Remblais périphériques</t>
  </si>
  <si>
    <t>III.1.3 -</t>
  </si>
  <si>
    <t>Evacuation des terres</t>
  </si>
  <si>
    <t>III.1.4 -</t>
  </si>
  <si>
    <t>Compactage plateformes bâtiment</t>
  </si>
  <si>
    <t>III.2 -</t>
  </si>
  <si>
    <t>Terrassements complémentaires</t>
  </si>
  <si>
    <t>Terrassements bassin de rétention</t>
  </si>
  <si>
    <t>Terrassements tranchées réseaux enterrés</t>
  </si>
  <si>
    <t>Terrassements divers ouvrages VRD (soutènements, bordures, fondations…)</t>
  </si>
  <si>
    <t>III.3 -</t>
  </si>
  <si>
    <t>Noue d’infiltration périphérique</t>
  </si>
  <si>
    <r>
      <t xml:space="preserve">Buse </t>
    </r>
    <r>
      <rPr>
        <i/>
        <sz val="11"/>
        <rFont val="Calibri"/>
        <family val="2"/>
      </rPr>
      <t>Ø</t>
    </r>
    <r>
      <rPr>
        <i/>
        <sz val="8.25"/>
        <rFont val="Calibri"/>
        <family val="2"/>
      </rPr>
      <t>400</t>
    </r>
  </si>
  <si>
    <t>ml</t>
  </si>
  <si>
    <t>Géotextile</t>
  </si>
  <si>
    <t>Ballast</t>
  </si>
  <si>
    <t>m3</t>
  </si>
  <si>
    <t>Drain en pied soutènement gabion parking VL</t>
  </si>
  <si>
    <t>SOUTENEMENTS</t>
  </si>
  <si>
    <t>IV -</t>
  </si>
  <si>
    <t>Description des ouvrages de soutènement</t>
  </si>
  <si>
    <t>IV.1 -</t>
  </si>
  <si>
    <t>Murs gabion</t>
  </si>
  <si>
    <t>Banc gabion 0,5x0,5m</t>
  </si>
  <si>
    <t>Assise banc</t>
  </si>
  <si>
    <t>Mur gabion parking VL</t>
  </si>
  <si>
    <t>Mur gabion rampe aire de manœuvre</t>
  </si>
  <si>
    <t>REVETEMENTS</t>
  </si>
  <si>
    <t>V -</t>
  </si>
  <si>
    <t>Description des revêtements</t>
  </si>
  <si>
    <t>V.1 -</t>
  </si>
  <si>
    <t>Voirie lourde (aire de manœuvre)</t>
  </si>
  <si>
    <t>Remblais GNT 35cm</t>
  </si>
  <si>
    <t>Compactage</t>
  </si>
  <si>
    <t>Revêtement</t>
  </si>
  <si>
    <t>V.2 -</t>
  </si>
  <si>
    <t>Voirie parking (parking VL)</t>
  </si>
  <si>
    <t>Remblais GNT 30cm</t>
  </si>
  <si>
    <t>V.3 -</t>
  </si>
  <si>
    <t>Parking perméable (parking VL)</t>
  </si>
  <si>
    <t>V.4 -</t>
  </si>
  <si>
    <t>Dallage béton aire de lavage</t>
  </si>
  <si>
    <t>V.5 -</t>
  </si>
  <si>
    <t>Reprises d'enrobé rue de la Crédence</t>
  </si>
  <si>
    <t>V.6 -</t>
  </si>
  <si>
    <t>Stabilisé renforcé</t>
  </si>
  <si>
    <t>Remblais GNT 15cm</t>
  </si>
  <si>
    <t>V.7 -</t>
  </si>
  <si>
    <t>Bordures</t>
  </si>
  <si>
    <t>Bordures P1</t>
  </si>
  <si>
    <t>Bordures P2</t>
  </si>
  <si>
    <t>Bordures CC1</t>
  </si>
  <si>
    <t>Bordures chasse-roue</t>
  </si>
  <si>
    <t>u</t>
  </si>
  <si>
    <t>V.8 -</t>
  </si>
  <si>
    <t>ci-après</t>
  </si>
  <si>
    <t>Enrobé</t>
  </si>
  <si>
    <t>Revêtement sportif</t>
  </si>
  <si>
    <t>Clôture multisport urbaine</t>
  </si>
  <si>
    <t>Marquage sportif</t>
  </si>
  <si>
    <t>Moins-value stabilisé, bordures &amp; garde-corps</t>
  </si>
  <si>
    <t>Moins-value Stabilisé renforcé</t>
  </si>
  <si>
    <t>Moins value bordures</t>
  </si>
  <si>
    <t>RESEAUX ENTERRES</t>
  </si>
  <si>
    <t>VI -</t>
  </si>
  <si>
    <t>Description des réseaux extérieurs</t>
  </si>
  <si>
    <t>VI.1 -</t>
  </si>
  <si>
    <t>Eaux pluviales</t>
  </si>
  <si>
    <t>VI.1.1 -</t>
  </si>
  <si>
    <t>Canalisations EP</t>
  </si>
  <si>
    <t>VI.1.2 -</t>
  </si>
  <si>
    <t>Regards tampon</t>
  </si>
  <si>
    <t>VI.1.3 -</t>
  </si>
  <si>
    <t>Regards à grille</t>
  </si>
  <si>
    <t>VI.1.4 -</t>
  </si>
  <si>
    <t>Regards pied de chute</t>
  </si>
  <si>
    <t>VI.1.5 -</t>
  </si>
  <si>
    <t>Caniveaux à grille</t>
  </si>
  <si>
    <t>Caniveau aire de lavage - voirie lourde - 14m</t>
  </si>
  <si>
    <t>Caniveau sortie aure de manœuvre - 7m</t>
  </si>
  <si>
    <t>Caniveaux portes simples - 1,2m</t>
  </si>
  <si>
    <t>Caniveaux portes double - 1,6m</t>
  </si>
  <si>
    <t>Caniveaux portes doubles - 1,9m</t>
  </si>
  <si>
    <t>Caniveau cafétéria - 6m</t>
  </si>
  <si>
    <t>VI.1.6 -</t>
  </si>
  <si>
    <t>Bassin de rétention</t>
  </si>
  <si>
    <t>VI.1.7 -</t>
  </si>
  <si>
    <t>Regards de visite bassin</t>
  </si>
  <si>
    <t>VI.1.8 -</t>
  </si>
  <si>
    <t>Regard régulation</t>
  </si>
  <si>
    <t>VI.1.9 -</t>
  </si>
  <si>
    <t>Bac à graisse cuisine</t>
  </si>
  <si>
    <t>VI.1.10 -</t>
  </si>
  <si>
    <t>Séparateur hydrocarbures</t>
  </si>
  <si>
    <t>VI.2 -</t>
  </si>
  <si>
    <t>EU</t>
  </si>
  <si>
    <t>VI.2.1 -</t>
  </si>
  <si>
    <t>Canalisations EU</t>
  </si>
  <si>
    <t>VI.2.2 -</t>
  </si>
  <si>
    <t>Contrôle caméra réseau EU &amp; EP après execution</t>
  </si>
  <si>
    <t>VI.3 -</t>
  </si>
  <si>
    <t>AEP</t>
  </si>
  <si>
    <t>VI.3.1 -</t>
  </si>
  <si>
    <t>Canalisations eau</t>
  </si>
  <si>
    <t>Arrosage</t>
  </si>
  <si>
    <t>Eau brut P.I.</t>
  </si>
  <si>
    <t>VI.3.2 -</t>
  </si>
  <si>
    <t>Regard vannes/compteur</t>
  </si>
  <si>
    <t>VI.3.3 -</t>
  </si>
  <si>
    <t>Regard branchement arrosage</t>
  </si>
  <si>
    <t>VI.3.4 -</t>
  </si>
  <si>
    <t>Poteau incendie</t>
  </si>
  <si>
    <t>VI.4 -</t>
  </si>
  <si>
    <t>VI.5 -</t>
  </si>
  <si>
    <t>Basse tension</t>
  </si>
  <si>
    <t>VI.5.1 -</t>
  </si>
  <si>
    <t>Fourreaux</t>
  </si>
  <si>
    <t>VI.5.2 -</t>
  </si>
  <si>
    <t>Chambres de tirage</t>
  </si>
  <si>
    <t>VI.5.3 -</t>
  </si>
  <si>
    <t>Candélabres</t>
  </si>
  <si>
    <t>VI.5.4 -</t>
  </si>
  <si>
    <t>VI.6 -</t>
  </si>
  <si>
    <t>Courants faibles</t>
  </si>
  <si>
    <t>VI.6.1 -</t>
  </si>
  <si>
    <t>VI.6.2 -</t>
  </si>
  <si>
    <t>VI.7 -</t>
  </si>
  <si>
    <t>Aire de lavage</t>
  </si>
  <si>
    <t>VI.8 -</t>
  </si>
  <si>
    <t>Réseau gaz</t>
  </si>
  <si>
    <t>VI.8.1 -</t>
  </si>
  <si>
    <t>Canalisations gaz</t>
  </si>
  <si>
    <t>VI.8.2 -</t>
  </si>
  <si>
    <t>Regard</t>
  </si>
  <si>
    <t>CLOTURES ET OUVRAGES DIVERS</t>
  </si>
  <si>
    <t>VII -</t>
  </si>
  <si>
    <t>Ouvrages divers</t>
  </si>
  <si>
    <t>VII.1 -</t>
  </si>
  <si>
    <t>Petits Ouvrages en béton</t>
  </si>
  <si>
    <t>VII.1.1 -</t>
  </si>
  <si>
    <t>Plots et massifs béton</t>
  </si>
  <si>
    <t>Portillons</t>
  </si>
  <si>
    <t>Bornes d'éclairage</t>
  </si>
  <si>
    <t>VII.1.2 -</t>
  </si>
  <si>
    <t>Longrine portails</t>
  </si>
  <si>
    <t>VII.1.3 -</t>
  </si>
  <si>
    <t>Plot béton pompe station-service</t>
  </si>
  <si>
    <t>VII.1.4 -</t>
  </si>
  <si>
    <t>Murets support de clôture</t>
  </si>
  <si>
    <t>VII.1.5 -</t>
  </si>
  <si>
    <t>Murets coffrets concessionnaires</t>
  </si>
  <si>
    <t>VII.2 -</t>
  </si>
  <si>
    <t>Clôtures</t>
  </si>
  <si>
    <t>VII.2.1 -</t>
  </si>
  <si>
    <t>Clôture simple torsion</t>
  </si>
  <si>
    <t>VII.2.2 -</t>
  </si>
  <si>
    <t>Clôture panneaux rigides</t>
  </si>
  <si>
    <t>VII.2.3 -</t>
  </si>
  <si>
    <t>Clôture à barreaudage</t>
  </si>
  <si>
    <t>VII.2.4 -</t>
  </si>
  <si>
    <t>Portails</t>
  </si>
  <si>
    <t>VII.2.5 -</t>
  </si>
  <si>
    <t>Portillon entrée</t>
  </si>
  <si>
    <t>VII.2.6 -</t>
  </si>
  <si>
    <t>Portillon clôture légère</t>
  </si>
  <si>
    <t>VII.2.7 -</t>
  </si>
  <si>
    <t>Acreaux zone poubelles</t>
  </si>
  <si>
    <t>VII.3 -</t>
  </si>
  <si>
    <t>Marquage</t>
  </si>
  <si>
    <t>VII.3.1 -</t>
  </si>
  <si>
    <t>Marquage au sol</t>
  </si>
  <si>
    <t>VII.4 -</t>
  </si>
  <si>
    <t>Protections contre le retrait gonflement</t>
  </si>
  <si>
    <t>VII.4.1 -</t>
  </si>
  <si>
    <t>Barrière anti-racines</t>
  </si>
  <si>
    <t>VII.4.2 -</t>
  </si>
  <si>
    <t>Protection périphérique imperméable</t>
  </si>
  <si>
    <t>VII.4.3 -</t>
  </si>
  <si>
    <t>Bande gravillons</t>
  </si>
  <si>
    <t>SOUS-TOTAL TERRASSEMENTS/VRD (€ HT) hors PSE</t>
  </si>
  <si>
    <t>ESPACES VERTS / ARROSAGE / MOBILIER / ENTRETIEN</t>
  </si>
  <si>
    <t>IX</t>
  </si>
  <si>
    <t>ESPACES VERTS</t>
  </si>
  <si>
    <t>IX.1</t>
  </si>
  <si>
    <t>TRAVAUX PRÉPARATOIRES</t>
  </si>
  <si>
    <t>IX.1.1</t>
  </si>
  <si>
    <t>Installation de chantier, barrièrage et signalisation</t>
  </si>
  <si>
    <t>F</t>
  </si>
  <si>
    <t>IX.1.3</t>
  </si>
  <si>
    <t>Plans d'exécution</t>
  </si>
  <si>
    <t>IX.1.4</t>
  </si>
  <si>
    <t>DOE et plans de recollement</t>
  </si>
  <si>
    <t>IX.2</t>
  </si>
  <si>
    <t>PREPARATION DES ESPACES PLANTÉS</t>
  </si>
  <si>
    <t>IX.2.1</t>
  </si>
  <si>
    <t>Nettoyage éventuel et Nivellement général</t>
  </si>
  <si>
    <t>Preparation du sol et décompactage zone de massifs</t>
  </si>
  <si>
    <t>M2</t>
  </si>
  <si>
    <t>Preparation de sol et amendement pour les espaces de prairie</t>
  </si>
  <si>
    <t>IX.2.2</t>
  </si>
  <si>
    <t>Terrassement fosses de plantation arbres (1x1x1,5m) drainage 0,20</t>
  </si>
  <si>
    <t>M3</t>
  </si>
  <si>
    <t>IX.2.4</t>
  </si>
  <si>
    <t xml:space="preserve">Fourniture et mise en place d'une bache horticole en fibre de coco sur les talus </t>
  </si>
  <si>
    <t>IX.3</t>
  </si>
  <si>
    <t>FOURNITURE ET MISE EN ŒUVRE DE TERRE VEGETALE</t>
  </si>
  <si>
    <t>Fourniture et mise en place de terre végétale reprise sur stock fosses arbres</t>
  </si>
  <si>
    <t>Fourniture et mise en place de terre végétale reprise sur stock zones de massifs</t>
  </si>
  <si>
    <t>IX.12</t>
  </si>
  <si>
    <t>FOURNITURE ET MISE EN ŒUVRE DES VÉGÉTAUX</t>
  </si>
  <si>
    <t>IX.12.1</t>
  </si>
  <si>
    <t>ARBRES</t>
  </si>
  <si>
    <t>Celtis australis – MG - 20/25</t>
  </si>
  <si>
    <t>Acer campestre tige – MG - 18/20</t>
  </si>
  <si>
    <t>Amelanchier en cépée ramifié 3 troncs – MG - 200/250</t>
  </si>
  <si>
    <t>Acer ginnala en cépée ramifié 3 troncs – MG - 200/250</t>
  </si>
  <si>
    <t>Pistacia chinensis en cépée ramifié 3 troncs – MG - 200/250</t>
  </si>
  <si>
    <t xml:space="preserve"> Chitalpa tashkentensis tige – MG - 18/20</t>
  </si>
  <si>
    <t>Sophora japonica tige – MG - 18/20</t>
  </si>
  <si>
    <t>Acer monspessulenum  tige – MG - 18/20</t>
  </si>
  <si>
    <t>Alnus glutinosa en cépée ramifié 3 troncs – MG - 200/250</t>
  </si>
  <si>
    <t>Koelreuteria paniculata tige – MG - 18/20</t>
  </si>
  <si>
    <t xml:space="preserve"> Koelreuteria paniculata en cépée ramifié 3 troncs – MG - 200/250</t>
  </si>
  <si>
    <t>Tilia tomentosa – MG - 18/20</t>
  </si>
  <si>
    <t xml:space="preserve"> Prunus avium – MG - 18/20</t>
  </si>
  <si>
    <t>Acer campestre en cépée ramifié 3 troncs – MG - 200/250</t>
  </si>
  <si>
    <t>Cercis siliquastrum ramifié 3 troncs – MG - 200/250</t>
  </si>
  <si>
    <t>IX.12.2</t>
  </si>
  <si>
    <t>ARBUSTES</t>
  </si>
  <si>
    <t xml:space="preserve"> Phillyrea angustifolia  150/200</t>
  </si>
  <si>
    <t xml:space="preserve"> Vitex agnus  150/200</t>
  </si>
  <si>
    <t>Viburnum tinus  150/200</t>
  </si>
  <si>
    <t xml:space="preserve"> Lonicera nitida  150/200</t>
  </si>
  <si>
    <t>Pittosporum tobira  150/200</t>
  </si>
  <si>
    <t>Choysia ternata  150/200</t>
  </si>
  <si>
    <t xml:space="preserve"> Myrtus tarentina  150/200</t>
  </si>
  <si>
    <t>IX.12.3</t>
  </si>
  <si>
    <t>PETITS ARBUSTES, VIVACES, GRAMINÉES ET GRIMPANTES</t>
  </si>
  <si>
    <t>Hypericum kalmianum C3 (82m2) 1/m2</t>
  </si>
  <si>
    <t>Pittosporum tobira nanum C3 (80m2) 1/m2</t>
  </si>
  <si>
    <t>Rosmarinus officinalis C3 (32m2) 1/m2</t>
  </si>
  <si>
    <t>Cistus corbariensis C3 (10m2) 1/m2</t>
  </si>
  <si>
    <t>Abelia grandiflora C3 (53m2) 1/m2</t>
  </si>
  <si>
    <t>Cistus salviifolius C3 (58m2) 1/m2</t>
  </si>
  <si>
    <t>Cistus monspeliensis C3 (42m2) 1/m2</t>
  </si>
  <si>
    <t>Teucrium fructicans C3 (20m2) 1/m2</t>
  </si>
  <si>
    <t>2-Les Restanques</t>
  </si>
  <si>
    <t>Trachelospernum jasminoides C3</t>
  </si>
  <si>
    <t>Jasminum nudiflorum C3</t>
  </si>
  <si>
    <t>Rosmarinus officinalis protratus C3</t>
  </si>
  <si>
    <t>Pittosporum tobira nanum C3 (8m2) 1/m2</t>
  </si>
  <si>
    <t>Cistus mospeliensis C3 (10m2) 1/m2</t>
  </si>
  <si>
    <t>Artemisia powis castle C3 (12m2) 1/m2</t>
  </si>
  <si>
    <t>Cistus skanbergii C3 (10m2) 1/m2</t>
  </si>
  <si>
    <t>Lavandula angustifolia C3 (10m2) 5/m2</t>
  </si>
  <si>
    <t>Salvia officinalis C3 (8m2) 1/m2</t>
  </si>
  <si>
    <t>3-Le Patio</t>
  </si>
  <si>
    <t>Lonicera pileata C3 (40m2) 1/m2</t>
  </si>
  <si>
    <t>Hypericum kalmianum C3 (30m2) 1/m2</t>
  </si>
  <si>
    <t>Cistus corbariensis C3 (16m2) 1/m2</t>
  </si>
  <si>
    <t>Pittosporum tobira nanum C3 (16m2) 1/m2</t>
  </si>
  <si>
    <t>4-L'Entrée principale</t>
  </si>
  <si>
    <t>Carex testacea C2 (18m2) 6/m2</t>
  </si>
  <si>
    <t>Carex everest C2 (8m2) 6/m2</t>
  </si>
  <si>
    <t>Allium shaerocephalon C2</t>
  </si>
  <si>
    <t>Stipa tenuissima C2 (8m2) 6/m2</t>
  </si>
  <si>
    <t>5-Le Parking Est</t>
  </si>
  <si>
    <t>Calamagrostis x acutiflora waldenbuch C2 (50ml) 2/ml</t>
  </si>
  <si>
    <t>Clematis armandii</t>
  </si>
  <si>
    <t>Trachelospernum jasminoides</t>
  </si>
  <si>
    <t>Vigne vierge</t>
  </si>
  <si>
    <t>Akebia quinata</t>
  </si>
  <si>
    <t>6-La terrasse exterieure</t>
  </si>
  <si>
    <t>Teucrium C3</t>
  </si>
  <si>
    <t>Bupleurum C3</t>
  </si>
  <si>
    <t>Cistus skanbergii C3 (30m2) 1/m2</t>
  </si>
  <si>
    <t>Cistus corbariensis C3 (19m2) 1/m2</t>
  </si>
  <si>
    <t>Cistus salvifolius C3 (13m2) 1/m2</t>
  </si>
  <si>
    <t>Phlomis fructicosa C3 (8m2) 3/m2</t>
  </si>
  <si>
    <t>Salvia officinalis  C3 (8m2) 4/m2</t>
  </si>
  <si>
    <t>Lythrium salicaria  C2 (19m2) 3/m2</t>
  </si>
  <si>
    <t>Stipa calamagrostis  C2 (19m2) 3/m2</t>
  </si>
  <si>
    <t>7-Le talus</t>
  </si>
  <si>
    <t>Hypericum calycinum C3 (38m2) 1/m2</t>
  </si>
  <si>
    <t>Pennisetum orientale C2 (22m2) 4/m2</t>
  </si>
  <si>
    <t>Stipa calamagrostis C2 (22m2) 4/m2</t>
  </si>
  <si>
    <t>Rosmarinus officinalis prostratus C3 (30m2) 1/m2</t>
  </si>
  <si>
    <t>Phlomis fructicosa C3 (44m2) 1/m2</t>
  </si>
  <si>
    <t>Artemisia powis castle C3 (10m2) 4/m2</t>
  </si>
  <si>
    <t>Phlomis purpurea C3 (44m2) 1/m2</t>
  </si>
  <si>
    <t>8-L'entrée ouest</t>
  </si>
  <si>
    <t>Plumbago capensis</t>
  </si>
  <si>
    <t>IX.13</t>
  </si>
  <si>
    <t>FOURNITURE ET MISE EN ŒUVRE DES ACCESSOIRES DE PLANTATION</t>
  </si>
  <si>
    <t>IX.13.1-2</t>
  </si>
  <si>
    <t>Tuteurage tripode + protection toile de jute</t>
  </si>
  <si>
    <t>IX.13.3</t>
  </si>
  <si>
    <t>Fourniture et mise en place de mulch</t>
  </si>
  <si>
    <t>IX.13.4</t>
  </si>
  <si>
    <t>Fourniture et mise en place de ballast 40/60 le long du batiment rue de la Credence et sur le pourtour du patiosur 10 cm d'épaisseur x 50 m2</t>
  </si>
  <si>
    <t>IX.13.5</t>
  </si>
  <si>
    <t>Semis d'une prairie sèche</t>
  </si>
  <si>
    <t>X</t>
  </si>
  <si>
    <t>ARROSAGE</t>
  </si>
  <si>
    <t>Mise en place d'un systeme arrosage goutte a goutte pour les zones de massifs</t>
  </si>
  <si>
    <t>XI</t>
  </si>
  <si>
    <t>MOBILIER</t>
  </si>
  <si>
    <t>Fourniture et mise en place de bancs dans le patio</t>
  </si>
  <si>
    <t>XII</t>
  </si>
  <si>
    <t>ENTRETIEN</t>
  </si>
  <si>
    <t>ENTRETIEN + Garantie hors tonte pendant 2 ans</t>
  </si>
  <si>
    <t>SOUS-TOTAL ESPACES VERTS/ARROSAGE/MOBILIER/ENTRETIEN (€ HT)</t>
  </si>
  <si>
    <t>MONTANT TOTAL HT</t>
  </si>
  <si>
    <t>TVA 20%</t>
  </si>
  <si>
    <t>MONTANT TOTAL TTC</t>
  </si>
  <si>
    <t>PRESCRIPTIONS SUPPLEMENTAIRES EVENTUELLES</t>
  </si>
  <si>
    <t>PSE 9-1 : MONTANT TOTAL HT</t>
  </si>
  <si>
    <t>PSE 9-1 : MONTANT TOTAL TTC</t>
  </si>
  <si>
    <t>à ……………………………</t>
  </si>
  <si>
    <t>le…………………………</t>
  </si>
  <si>
    <t>Cachet / signature :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</si>
  <si>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</si>
  <si>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PSE 1 : Terrain sportif</t>
  </si>
  <si>
    <t>V.8.1 -</t>
  </si>
  <si>
    <t>V.8.2 -</t>
  </si>
  <si>
    <t>V.8.3 -</t>
  </si>
  <si>
    <t>V.8.4 -</t>
  </si>
  <si>
    <t>V.8.5 -</t>
  </si>
  <si>
    <t>PSE 1 : Mâts d’éclairage terrain de sport</t>
  </si>
  <si>
    <t>PSE 1 : Mât éclairage</t>
  </si>
  <si>
    <t>Remblaiement tranchées et ouvrages divers</t>
  </si>
  <si>
    <t>VII.1.6 -</t>
  </si>
  <si>
    <t>Puisard</t>
  </si>
  <si>
    <t>TRAVAUX DE CONSTRUCTION DU CENTRE D'INCENDIE ET DE SECOURS DE SAINT JULIEN (13)
10 LOTS - Consultation n° : 2022_50001_0014</t>
  </si>
  <si>
    <t>CADRE DE DECOMPOSITION DU PRIX GLOBAL ET FORFAITAIRE</t>
  </si>
  <si>
    <t>LOT 09 - TERRASSEMENT - VRD - ESPACES VERTS</t>
  </si>
  <si>
    <t>Phase PRO-DCE</t>
  </si>
  <si>
    <r>
      <rPr>
        <sz val="11"/>
        <rFont val="Calibri"/>
        <family val="2"/>
      </rPr>
      <t>Ø</t>
    </r>
    <r>
      <rPr>
        <i/>
        <sz val="11"/>
        <rFont val="Calibri"/>
        <family val="2"/>
      </rPr>
      <t>400</t>
    </r>
  </si>
  <si>
    <r>
      <rPr>
        <sz val="11"/>
        <rFont val="Calibri"/>
        <family val="2"/>
      </rPr>
      <t>Ø3</t>
    </r>
    <r>
      <rPr>
        <i/>
        <sz val="11"/>
        <rFont val="Calibri"/>
        <family val="2"/>
      </rPr>
      <t>00</t>
    </r>
  </si>
  <si>
    <r>
      <rPr>
        <sz val="11"/>
        <rFont val="Calibri"/>
        <family val="2"/>
      </rPr>
      <t>Ø2</t>
    </r>
    <r>
      <rPr>
        <i/>
        <sz val="11"/>
        <rFont val="Calibri"/>
        <family val="2"/>
      </rPr>
      <t>00</t>
    </r>
  </si>
  <si>
    <t>V3_Juin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</si>
</sst>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&quot;€&quot;_-;\-* #,##0\ &quot;€&quot;_-;_-* &quot;-&quot;??\ &quot;€&quot;_-;_-@_-"/>
    <numFmt numFmtId="166" formatCode="_-* #,##0.00\ _F_-;\-* #,##0.00\ _F_-;_-* &quot;-&quot;??\ _F_-;_-@_-"/>
    <numFmt numFmtId="167" formatCode="\+\ #,##0.00;\-#,##0.00;0"/>
    <numFmt numFmtId="168" formatCode="#,##0\ &quot;€&quot;"/>
    <numFmt numFmtId="169" formatCode="_-* #,##0.00\ [$€-40C]_-;\-* #,##0.00\ [$€-40C]_-;_-* &quot;-&quot;??\ [$€-40C]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</font>
    <font>
      <b/>
      <sz val="10"/>
      <name val="Calibr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b/>
      <sz val="9"/>
      <name val="Calibri"/>
      <family val="2"/>
    </font>
    <font>
      <vertAlign val="superscript"/>
      <sz val="12"/>
      <name val="Calibri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  <font>
      <i/>
      <sz val="8.25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name val="Times New Roman"/>
      <family val="1"/>
    </font>
    <font>
      <u/>
      <sz val="11"/>
      <name val="Calibri"/>
      <family val="2"/>
      <scheme val="minor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/>
    <xf numFmtId="0" fontId="1" fillId="0" borderId="0"/>
  </cellStyleXfs>
  <cellXfs count="270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3" applyNumberFormat="1" applyFont="1" applyBorder="1" applyAlignment="1">
      <alignment horizontal="left" vertical="center" shrinkToFit="1"/>
    </xf>
    <xf numFmtId="165" fontId="4" fillId="2" borderId="3" xfId="3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9" xfId="4" applyFont="1" applyBorder="1" applyAlignment="1">
      <alignment horizontal="justify"/>
    </xf>
    <xf numFmtId="0" fontId="7" fillId="0" borderId="10" xfId="4" applyFont="1" applyBorder="1" applyAlignment="1">
      <alignment horizontal="justify"/>
    </xf>
    <xf numFmtId="0" fontId="8" fillId="0" borderId="10" xfId="4" applyFont="1" applyBorder="1" applyAlignment="1">
      <alignment horizontal="center"/>
    </xf>
    <xf numFmtId="0" fontId="8" fillId="0" borderId="10" xfId="4" applyFont="1" applyBorder="1"/>
    <xf numFmtId="164" fontId="8" fillId="0" borderId="10" xfId="5" applyNumberFormat="1" applyFont="1" applyBorder="1"/>
    <xf numFmtId="164" fontId="8" fillId="0" borderId="11" xfId="4" applyNumberFormat="1" applyFont="1" applyBorder="1"/>
    <xf numFmtId="0" fontId="9" fillId="0" borderId="0" xfId="4" applyFont="1"/>
    <xf numFmtId="3" fontId="9" fillId="0" borderId="12" xfId="4" applyNumberFormat="1" applyFont="1" applyBorder="1"/>
    <xf numFmtId="4" fontId="9" fillId="0" borderId="0" xfId="4" applyNumberFormat="1" applyFont="1"/>
    <xf numFmtId="4" fontId="9" fillId="0" borderId="13" xfId="4" applyNumberFormat="1" applyFont="1" applyBorder="1"/>
    <xf numFmtId="167" fontId="9" fillId="0" borderId="14" xfId="4" applyNumberFormat="1" applyFont="1" applyBorder="1"/>
    <xf numFmtId="4" fontId="9" fillId="0" borderId="12" xfId="4" applyNumberFormat="1" applyFont="1" applyBorder="1"/>
    <xf numFmtId="9" fontId="9" fillId="0" borderId="0" xfId="4" applyNumberFormat="1" applyFont="1"/>
    <xf numFmtId="9" fontId="9" fillId="0" borderId="13" xfId="4" applyNumberFormat="1" applyFont="1" applyBorder="1"/>
    <xf numFmtId="164" fontId="9" fillId="0" borderId="0" xfId="4" applyNumberFormat="1" applyFont="1"/>
    <xf numFmtId="0" fontId="7" fillId="0" borderId="0" xfId="4" applyFont="1" applyAlignment="1">
      <alignment horizontal="justify" vertical="center"/>
    </xf>
    <xf numFmtId="0" fontId="10" fillId="0" borderId="0" xfId="4" applyFont="1" applyAlignment="1">
      <alignment horizontal="justify" vertical="center"/>
    </xf>
    <xf numFmtId="0" fontId="11" fillId="4" borderId="15" xfId="4" applyFont="1" applyFill="1" applyBorder="1" applyAlignment="1">
      <alignment horizontal="justify"/>
    </xf>
    <xf numFmtId="0" fontId="12" fillId="4" borderId="15" xfId="4" applyFont="1" applyFill="1" applyBorder="1" applyAlignment="1">
      <alignment horizontal="justify"/>
    </xf>
    <xf numFmtId="0" fontId="11" fillId="4" borderId="15" xfId="4" applyFont="1" applyFill="1" applyBorder="1" applyAlignment="1">
      <alignment horizontal="center"/>
    </xf>
    <xf numFmtId="0" fontId="11" fillId="4" borderId="15" xfId="4" applyFont="1" applyFill="1" applyBorder="1"/>
    <xf numFmtId="164" fontId="11" fillId="4" borderId="15" xfId="5" applyNumberFormat="1" applyFont="1" applyFill="1" applyBorder="1"/>
    <xf numFmtId="164" fontId="11" fillId="4" borderId="15" xfId="4" applyNumberFormat="1" applyFont="1" applyFill="1" applyBorder="1"/>
    <xf numFmtId="0" fontId="7" fillId="0" borderId="15" xfId="4" applyFont="1" applyBorder="1" applyAlignment="1">
      <alignment horizontal="justify"/>
    </xf>
    <xf numFmtId="0" fontId="8" fillId="0" borderId="15" xfId="4" applyFont="1" applyBorder="1" applyAlignment="1">
      <alignment horizontal="center"/>
    </xf>
    <xf numFmtId="0" fontId="8" fillId="0" borderId="15" xfId="4" applyFont="1" applyBorder="1"/>
    <xf numFmtId="164" fontId="8" fillId="0" borderId="15" xfId="5" applyNumberFormat="1" applyFont="1" applyBorder="1"/>
    <xf numFmtId="164" fontId="8" fillId="0" borderId="15" xfId="4" applyNumberFormat="1" applyFont="1" applyBorder="1"/>
    <xf numFmtId="0" fontId="13" fillId="0" borderId="15" xfId="4" applyFont="1" applyBorder="1" applyAlignment="1">
      <alignment horizontal="justify"/>
    </xf>
    <xf numFmtId="3" fontId="9" fillId="0" borderId="0" xfId="4" applyNumberFormat="1" applyFont="1"/>
    <xf numFmtId="0" fontId="14" fillId="0" borderId="0" xfId="4" applyFont="1" applyAlignment="1">
      <alignment horizontal="justify" vertical="center"/>
    </xf>
    <xf numFmtId="164" fontId="8" fillId="0" borderId="15" xfId="5" applyNumberFormat="1" applyFont="1" applyFill="1" applyBorder="1"/>
    <xf numFmtId="2" fontId="8" fillId="0" borderId="15" xfId="4" applyNumberFormat="1" applyFont="1" applyBorder="1" applyAlignment="1">
      <alignment horizontal="center"/>
    </xf>
    <xf numFmtId="0" fontId="16" fillId="0" borderId="15" xfId="4" applyFont="1" applyBorder="1" applyAlignment="1">
      <alignment horizontal="right"/>
    </xf>
    <xf numFmtId="1" fontId="8" fillId="0" borderId="15" xfId="4" applyNumberFormat="1" applyFont="1" applyBorder="1" applyAlignment="1">
      <alignment horizontal="center"/>
    </xf>
    <xf numFmtId="0" fontId="7" fillId="0" borderId="15" xfId="4" applyFont="1" applyBorder="1" applyAlignment="1">
      <alignment horizontal="justify" vertical="center"/>
    </xf>
    <xf numFmtId="164" fontId="8" fillId="0" borderId="15" xfId="4" applyNumberFormat="1" applyFont="1" applyBorder="1" applyAlignment="1">
      <alignment horizontal="center"/>
    </xf>
    <xf numFmtId="164" fontId="7" fillId="0" borderId="0" xfId="4" applyNumberFormat="1" applyFont="1"/>
    <xf numFmtId="0" fontId="7" fillId="0" borderId="0" xfId="4" applyFont="1"/>
    <xf numFmtId="164" fontId="14" fillId="0" borderId="0" xfId="4" applyNumberFormat="1" applyFont="1" applyAlignment="1">
      <alignment horizontal="justify" vertical="center"/>
    </xf>
    <xf numFmtId="164" fontId="7" fillId="0" borderId="0" xfId="4" applyNumberFormat="1" applyFont="1" applyAlignment="1">
      <alignment horizontal="justify" vertical="center"/>
    </xf>
    <xf numFmtId="164" fontId="3" fillId="0" borderId="15" xfId="4" applyNumberFormat="1" applyFont="1" applyBorder="1" applyAlignment="1">
      <alignment horizontal="right" vertical="center"/>
    </xf>
    <xf numFmtId="164" fontId="8" fillId="0" borderId="15" xfId="4" applyNumberFormat="1" applyFont="1" applyBorder="1" applyAlignment="1">
      <alignment horizontal="right" vertical="center"/>
    </xf>
    <xf numFmtId="0" fontId="7" fillId="0" borderId="16" xfId="4" applyFont="1" applyBorder="1" applyAlignment="1">
      <alignment horizontal="justify"/>
    </xf>
    <xf numFmtId="0" fontId="16" fillId="0" borderId="16" xfId="4" applyFont="1" applyBorder="1" applyAlignment="1">
      <alignment horizontal="right"/>
    </xf>
    <xf numFmtId="0" fontId="8" fillId="0" borderId="16" xfId="4" applyFont="1" applyBorder="1" applyAlignment="1">
      <alignment horizontal="center"/>
    </xf>
    <xf numFmtId="0" fontId="8" fillId="0" borderId="16" xfId="4" applyFont="1" applyBorder="1"/>
    <xf numFmtId="164" fontId="8" fillId="0" borderId="16" xfId="4" applyNumberFormat="1" applyFont="1" applyBorder="1" applyAlignment="1">
      <alignment horizontal="right" vertical="center"/>
    </xf>
    <xf numFmtId="0" fontId="9" fillId="0" borderId="17" xfId="4" applyFont="1" applyBorder="1"/>
    <xf numFmtId="3" fontId="9" fillId="0" borderId="18" xfId="4" applyNumberFormat="1" applyFont="1" applyBorder="1"/>
    <xf numFmtId="4" fontId="9" fillId="0" borderId="17" xfId="4" applyNumberFormat="1" applyFont="1" applyBorder="1"/>
    <xf numFmtId="4" fontId="9" fillId="0" borderId="19" xfId="4" applyNumberFormat="1" applyFont="1" applyBorder="1"/>
    <xf numFmtId="167" fontId="9" fillId="0" borderId="20" xfId="4" applyNumberFormat="1" applyFont="1" applyBorder="1"/>
    <xf numFmtId="3" fontId="9" fillId="0" borderId="17" xfId="4" applyNumberFormat="1" applyFont="1" applyBorder="1"/>
    <xf numFmtId="4" fontId="9" fillId="0" borderId="18" xfId="4" applyNumberFormat="1" applyFont="1" applyBorder="1"/>
    <xf numFmtId="9" fontId="9" fillId="0" borderId="17" xfId="4" applyNumberFormat="1" applyFont="1" applyBorder="1"/>
    <xf numFmtId="9" fontId="9" fillId="0" borderId="19" xfId="4" applyNumberFormat="1" applyFont="1" applyBorder="1"/>
    <xf numFmtId="164" fontId="9" fillId="0" borderId="17" xfId="4" applyNumberFormat="1" applyFont="1" applyBorder="1"/>
    <xf numFmtId="0" fontId="14" fillId="0" borderId="17" xfId="4" applyFont="1" applyBorder="1" applyAlignment="1">
      <alignment horizontal="justify" vertical="center"/>
    </xf>
    <xf numFmtId="0" fontId="7" fillId="0" borderId="21" xfId="4" applyFont="1" applyBorder="1" applyAlignment="1">
      <alignment horizontal="justify"/>
    </xf>
    <xf numFmtId="0" fontId="8" fillId="0" borderId="21" xfId="4" applyFont="1" applyBorder="1" applyAlignment="1">
      <alignment horizontal="center"/>
    </xf>
    <xf numFmtId="0" fontId="8" fillId="0" borderId="21" xfId="4" applyFont="1" applyBorder="1"/>
    <xf numFmtId="164" fontId="8" fillId="0" borderId="21" xfId="5" applyNumberFormat="1" applyFont="1" applyFill="1" applyBorder="1"/>
    <xf numFmtId="164" fontId="8" fillId="0" borderId="21" xfId="4" applyNumberFormat="1" applyFont="1" applyBorder="1"/>
    <xf numFmtId="4" fontId="8" fillId="0" borderId="0" xfId="4" applyNumberFormat="1" applyFont="1"/>
    <xf numFmtId="0" fontId="19" fillId="0" borderId="15" xfId="4" applyFont="1" applyBorder="1" applyAlignment="1">
      <alignment horizontal="justify"/>
    </xf>
    <xf numFmtId="164" fontId="7" fillId="0" borderId="12" xfId="6" applyNumberFormat="1" applyFont="1" applyBorder="1" applyAlignment="1">
      <alignment horizontal="center" vertical="center"/>
    </xf>
    <xf numFmtId="0" fontId="19" fillId="0" borderId="15" xfId="4" applyFont="1" applyBorder="1" applyAlignment="1">
      <alignment horizontal="justify" vertical="center"/>
    </xf>
    <xf numFmtId="0" fontId="21" fillId="0" borderId="15" xfId="4" applyFont="1" applyBorder="1" applyAlignment="1">
      <alignment horizontal="center"/>
    </xf>
    <xf numFmtId="0" fontId="21" fillId="0" borderId="15" xfId="4" applyFont="1" applyBorder="1"/>
    <xf numFmtId="164" fontId="21" fillId="0" borderId="15" xfId="5" applyNumberFormat="1" applyFont="1" applyFill="1" applyBorder="1"/>
    <xf numFmtId="0" fontId="16" fillId="0" borderId="15" xfId="4" applyFont="1" applyBorder="1" applyAlignment="1">
      <alignment horizontal="right" vertical="center"/>
    </xf>
    <xf numFmtId="164" fontId="8" fillId="0" borderId="16" xfId="5" applyNumberFormat="1" applyFont="1" applyBorder="1"/>
    <xf numFmtId="0" fontId="7" fillId="0" borderId="17" xfId="4" applyFont="1" applyBorder="1" applyAlignment="1">
      <alignment horizontal="justify" vertical="center"/>
    </xf>
    <xf numFmtId="164" fontId="8" fillId="0" borderId="21" xfId="5" applyNumberFormat="1" applyFont="1" applyBorder="1"/>
    <xf numFmtId="0" fontId="7" fillId="5" borderId="22" xfId="4" applyFont="1" applyFill="1" applyBorder="1" applyAlignment="1">
      <alignment horizontal="justify"/>
    </xf>
    <xf numFmtId="0" fontId="22" fillId="5" borderId="15" xfId="4" applyFont="1" applyFill="1" applyBorder="1" applyAlignment="1">
      <alignment horizontal="justify"/>
    </xf>
    <xf numFmtId="0" fontId="23" fillId="5" borderId="15" xfId="4" applyFont="1" applyFill="1" applyBorder="1" applyAlignment="1">
      <alignment horizontal="center"/>
    </xf>
    <xf numFmtId="0" fontId="23" fillId="5" borderId="15" xfId="4" applyFont="1" applyFill="1" applyBorder="1"/>
    <xf numFmtId="164" fontId="23" fillId="5" borderId="15" xfId="5" applyNumberFormat="1" applyFont="1" applyFill="1" applyBorder="1"/>
    <xf numFmtId="0" fontId="7" fillId="0" borderId="22" xfId="4" applyFont="1" applyBorder="1" applyAlignment="1">
      <alignment horizontal="justify"/>
    </xf>
    <xf numFmtId="164" fontId="8" fillId="0" borderId="23" xfId="4" applyNumberFormat="1" applyFont="1" applyBorder="1"/>
    <xf numFmtId="0" fontId="13" fillId="0" borderId="22" xfId="4" applyFont="1" applyBorder="1" applyAlignment="1">
      <alignment horizontal="justify"/>
    </xf>
    <xf numFmtId="0" fontId="13" fillId="0" borderId="15" xfId="4" applyFont="1" applyBorder="1" applyAlignment="1">
      <alignment horizontal="left"/>
    </xf>
    <xf numFmtId="0" fontId="11" fillId="0" borderId="15" xfId="4" applyFont="1" applyBorder="1" applyAlignment="1">
      <alignment horizontal="center"/>
    </xf>
    <xf numFmtId="0" fontId="11" fillId="0" borderId="15" xfId="4" applyFont="1" applyBorder="1"/>
    <xf numFmtId="164" fontId="11" fillId="0" borderId="15" xfId="5" applyNumberFormat="1" applyFont="1" applyFill="1" applyBorder="1"/>
    <xf numFmtId="164" fontId="12" fillId="0" borderId="23" xfId="4" applyNumberFormat="1" applyFont="1" applyBorder="1"/>
    <xf numFmtId="0" fontId="7" fillId="0" borderId="15" xfId="4" applyFont="1" applyBorder="1" applyAlignment="1">
      <alignment horizontal="left"/>
    </xf>
    <xf numFmtId="0" fontId="7" fillId="0" borderId="15" xfId="4" applyFont="1" applyBorder="1" applyAlignment="1">
      <alignment horizontal="left" wrapText="1"/>
    </xf>
    <xf numFmtId="0" fontId="13" fillId="0" borderId="15" xfId="4" applyFont="1" applyBorder="1" applyAlignment="1">
      <alignment horizontal="left" wrapText="1"/>
    </xf>
    <xf numFmtId="0" fontId="16" fillId="0" borderId="15" xfId="4" applyFont="1" applyBorder="1" applyAlignment="1">
      <alignment horizontal="right" wrapText="1"/>
    </xf>
    <xf numFmtId="0" fontId="7" fillId="0" borderId="24" xfId="4" applyFont="1" applyBorder="1" applyAlignment="1">
      <alignment horizontal="justify"/>
    </xf>
    <xf numFmtId="164" fontId="8" fillId="0" borderId="25" xfId="4" applyNumberFormat="1" applyFont="1" applyBorder="1"/>
    <xf numFmtId="0" fontId="7" fillId="0" borderId="26" xfId="4" applyFont="1" applyBorder="1" applyAlignment="1">
      <alignment horizontal="justify"/>
    </xf>
    <xf numFmtId="0" fontId="16" fillId="0" borderId="21" xfId="4" applyFont="1" applyBorder="1" applyAlignment="1">
      <alignment horizontal="right"/>
    </xf>
    <xf numFmtId="164" fontId="8" fillId="0" borderId="27" xfId="4" applyNumberFormat="1" applyFont="1" applyBorder="1"/>
    <xf numFmtId="0" fontId="25" fillId="0" borderId="15" xfId="4" applyFont="1" applyBorder="1" applyAlignment="1">
      <alignment horizontal="center"/>
    </xf>
    <xf numFmtId="0" fontId="25" fillId="0" borderId="15" xfId="4" applyFont="1" applyBorder="1"/>
    <xf numFmtId="164" fontId="25" fillId="0" borderId="15" xfId="5" applyNumberFormat="1" applyFont="1" applyBorder="1"/>
    <xf numFmtId="0" fontId="26" fillId="0" borderId="0" xfId="4" applyFont="1"/>
    <xf numFmtId="3" fontId="26" fillId="0" borderId="12" xfId="4" applyNumberFormat="1" applyFont="1" applyBorder="1"/>
    <xf numFmtId="4" fontId="26" fillId="0" borderId="0" xfId="4" applyNumberFormat="1" applyFont="1"/>
    <xf numFmtId="4" fontId="26" fillId="0" borderId="13" xfId="4" applyNumberFormat="1" applyFont="1" applyBorder="1"/>
    <xf numFmtId="167" fontId="26" fillId="0" borderId="14" xfId="4" applyNumberFormat="1" applyFont="1" applyBorder="1"/>
    <xf numFmtId="3" fontId="26" fillId="0" borderId="0" xfId="4" applyNumberFormat="1" applyFont="1"/>
    <xf numFmtId="4" fontId="26" fillId="0" borderId="12" xfId="4" applyNumberFormat="1" applyFont="1" applyBorder="1"/>
    <xf numFmtId="9" fontId="26" fillId="0" borderId="0" xfId="4" applyNumberFormat="1" applyFont="1"/>
    <xf numFmtId="9" fontId="26" fillId="0" borderId="13" xfId="4" applyNumberFormat="1" applyFont="1" applyBorder="1"/>
    <xf numFmtId="164" fontId="26" fillId="0" borderId="0" xfId="4" applyNumberFormat="1" applyFont="1"/>
    <xf numFmtId="164" fontId="27" fillId="0" borderId="0" xfId="4" applyNumberFormat="1" applyFont="1"/>
    <xf numFmtId="0" fontId="27" fillId="0" borderId="0" xfId="4" applyFont="1"/>
    <xf numFmtId="0" fontId="7" fillId="0" borderId="15" xfId="4" applyFont="1" applyBorder="1" applyAlignment="1">
      <alignment horizontal="center"/>
    </xf>
    <xf numFmtId="0" fontId="7" fillId="0" borderId="15" xfId="4" applyFont="1" applyBorder="1"/>
    <xf numFmtId="164" fontId="7" fillId="0" borderId="15" xfId="5" applyNumberFormat="1" applyFont="1" applyFill="1" applyBorder="1"/>
    <xf numFmtId="0" fontId="28" fillId="0" borderId="0" xfId="4" applyFont="1"/>
    <xf numFmtId="3" fontId="28" fillId="0" borderId="12" xfId="4" applyNumberFormat="1" applyFont="1" applyBorder="1"/>
    <xf numFmtId="4" fontId="28" fillId="0" borderId="0" xfId="4" applyNumberFormat="1" applyFont="1"/>
    <xf numFmtId="4" fontId="28" fillId="0" borderId="13" xfId="4" applyNumberFormat="1" applyFont="1" applyBorder="1"/>
    <xf numFmtId="167" fontId="28" fillId="0" borderId="14" xfId="4" applyNumberFormat="1" applyFont="1" applyBorder="1"/>
    <xf numFmtId="3" fontId="28" fillId="0" borderId="0" xfId="4" applyNumberFormat="1" applyFont="1"/>
    <xf numFmtId="4" fontId="28" fillId="0" borderId="12" xfId="4" applyNumberFormat="1" applyFont="1" applyBorder="1"/>
    <xf numFmtId="9" fontId="28" fillId="0" borderId="0" xfId="4" applyNumberFormat="1" applyFont="1"/>
    <xf numFmtId="9" fontId="28" fillId="0" borderId="13" xfId="4" applyNumberFormat="1" applyFont="1" applyBorder="1"/>
    <xf numFmtId="164" fontId="28" fillId="0" borderId="0" xfId="4" applyNumberFormat="1" applyFont="1"/>
    <xf numFmtId="164" fontId="7" fillId="0" borderId="17" xfId="4" applyNumberFormat="1" applyFont="1" applyBorder="1"/>
    <xf numFmtId="0" fontId="7" fillId="0" borderId="17" xfId="4" applyFont="1" applyBorder="1"/>
    <xf numFmtId="0" fontId="13" fillId="0" borderId="26" xfId="4" applyFont="1" applyBorder="1" applyAlignment="1">
      <alignment horizontal="justify"/>
    </xf>
    <xf numFmtId="0" fontId="13" fillId="0" borderId="21" xfId="4" applyFont="1" applyBorder="1" applyAlignment="1">
      <alignment horizontal="justify"/>
    </xf>
    <xf numFmtId="0" fontId="7" fillId="0" borderId="21" xfId="4" applyFont="1" applyBorder="1" applyAlignment="1">
      <alignment horizontal="center"/>
    </xf>
    <xf numFmtId="0" fontId="7" fillId="0" borderId="21" xfId="4" applyFont="1" applyBorder="1"/>
    <xf numFmtId="164" fontId="7" fillId="0" borderId="21" xfId="5" applyNumberFormat="1" applyFont="1" applyFill="1" applyBorder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168" fontId="3" fillId="0" borderId="29" xfId="0" applyNumberFormat="1" applyFont="1" applyBorder="1" applyAlignment="1">
      <alignment vertical="center"/>
    </xf>
    <xf numFmtId="168" fontId="3" fillId="0" borderId="3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168" fontId="29" fillId="0" borderId="0" xfId="0" applyNumberFormat="1" applyFont="1" applyAlignment="1">
      <alignment vertical="center"/>
    </xf>
    <xf numFmtId="0" fontId="30" fillId="0" borderId="0" xfId="7" quotePrefix="1" applyFont="1" applyAlignment="1">
      <alignment horizontal="left" vertical="center" indent="1"/>
    </xf>
    <xf numFmtId="0" fontId="30" fillId="0" borderId="0" xfId="7" quotePrefix="1" applyFont="1" applyAlignment="1">
      <alignment vertical="center"/>
    </xf>
    <xf numFmtId="0" fontId="0" fillId="0" borderId="31" xfId="0" applyBorder="1" applyAlignment="1">
      <alignment horizontal="center" vertical="center"/>
    </xf>
    <xf numFmtId="168" fontId="30" fillId="0" borderId="32" xfId="7" quotePrefix="1" applyNumberFormat="1" applyFont="1" applyBorder="1" applyAlignment="1">
      <alignment horizontal="right" vertical="center"/>
    </xf>
    <xf numFmtId="9" fontId="3" fillId="0" borderId="0" xfId="2" applyFont="1" applyAlignment="1">
      <alignment vertical="center"/>
    </xf>
    <xf numFmtId="169" fontId="3" fillId="0" borderId="0" xfId="7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1" fillId="0" borderId="0" xfId="7" quotePrefix="1" applyFont="1" applyAlignment="1">
      <alignment vertical="center"/>
    </xf>
    <xf numFmtId="0" fontId="0" fillId="0" borderId="34" xfId="0" applyBorder="1" applyAlignment="1">
      <alignment horizontal="center" vertical="center"/>
    </xf>
    <xf numFmtId="168" fontId="31" fillId="0" borderId="2" xfId="7" quotePrefix="1" applyNumberFormat="1" applyFont="1" applyBorder="1" applyAlignment="1">
      <alignment horizontal="right" vertical="center"/>
    </xf>
    <xf numFmtId="0" fontId="3" fillId="0" borderId="0" xfId="7" applyFont="1" applyAlignment="1">
      <alignment vertical="center"/>
    </xf>
    <xf numFmtId="0" fontId="0" fillId="0" borderId="36" xfId="0" applyBorder="1" applyAlignment="1">
      <alignment horizontal="center" vertical="center"/>
    </xf>
    <xf numFmtId="168" fontId="30" fillId="0" borderId="37" xfId="7" quotePrefix="1" applyNumberFormat="1" applyFont="1" applyBorder="1" applyAlignment="1">
      <alignment horizontal="right" vertical="center"/>
    </xf>
    <xf numFmtId="168" fontId="0" fillId="0" borderId="0" xfId="0" applyNumberFormat="1" applyAlignment="1">
      <alignment vertical="center"/>
    </xf>
    <xf numFmtId="168" fontId="5" fillId="3" borderId="7" xfId="0" applyNumberFormat="1" applyFont="1" applyFill="1" applyBorder="1" applyAlignment="1">
      <alignment horizontal="center" vertical="center" wrapText="1"/>
    </xf>
    <xf numFmtId="168" fontId="5" fillId="3" borderId="8" xfId="0" applyNumberFormat="1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168" fontId="3" fillId="0" borderId="40" xfId="0" applyNumberFormat="1" applyFont="1" applyBorder="1" applyAlignment="1">
      <alignment vertical="center"/>
    </xf>
    <xf numFmtId="168" fontId="3" fillId="0" borderId="41" xfId="0" applyNumberFormat="1" applyFont="1" applyBorder="1" applyAlignment="1">
      <alignment vertical="center"/>
    </xf>
    <xf numFmtId="0" fontId="32" fillId="0" borderId="42" xfId="0" applyFont="1" applyBorder="1" applyAlignment="1">
      <alignment horizontal="center" vertical="center"/>
    </xf>
    <xf numFmtId="0" fontId="32" fillId="0" borderId="43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168" fontId="3" fillId="0" borderId="43" xfId="0" applyNumberFormat="1" applyFont="1" applyBorder="1" applyAlignment="1">
      <alignment vertical="center"/>
    </xf>
    <xf numFmtId="168" fontId="3" fillId="0" borderId="44" xfId="0" applyNumberFormat="1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4" fontId="3" fillId="0" borderId="46" xfId="1" applyNumberFormat="1" applyFont="1" applyBorder="1" applyAlignment="1">
      <alignment horizontal="center" vertical="center"/>
    </xf>
    <xf numFmtId="168" fontId="29" fillId="0" borderId="46" xfId="8" applyNumberFormat="1" applyFont="1" applyBorder="1" applyAlignment="1">
      <alignment vertical="center"/>
    </xf>
    <xf numFmtId="168" fontId="3" fillId="0" borderId="47" xfId="0" applyNumberFormat="1" applyFont="1" applyBorder="1" applyAlignment="1">
      <alignment vertical="center"/>
    </xf>
    <xf numFmtId="0" fontId="9" fillId="0" borderId="0" xfId="4" applyFont="1" applyAlignment="1">
      <alignment horizontal="left"/>
    </xf>
    <xf numFmtId="0" fontId="9" fillId="0" borderId="0" xfId="4" applyFont="1" applyAlignment="1">
      <alignment horizontal="center"/>
    </xf>
    <xf numFmtId="164" fontId="9" fillId="0" borderId="0" xfId="5" applyNumberFormat="1" applyFont="1" applyBorder="1"/>
    <xf numFmtId="0" fontId="33" fillId="0" borderId="0" xfId="4" applyFont="1"/>
    <xf numFmtId="164" fontId="33" fillId="0" borderId="0" xfId="4" applyNumberFormat="1" applyFont="1"/>
    <xf numFmtId="164" fontId="33" fillId="0" borderId="0" xfId="5" applyNumberFormat="1" applyFont="1" applyBorder="1"/>
    <xf numFmtId="0" fontId="9" fillId="0" borderId="0" xfId="4" applyFont="1" applyAlignment="1">
      <alignment horizontal="right"/>
    </xf>
    <xf numFmtId="0" fontId="34" fillId="0" borderId="0" xfId="4" applyFont="1"/>
    <xf numFmtId="0" fontId="9" fillId="0" borderId="0" xfId="4" applyFont="1" applyAlignment="1">
      <alignment wrapText="1"/>
    </xf>
    <xf numFmtId="0" fontId="35" fillId="0" borderId="0" xfId="4" applyFont="1" applyAlignment="1">
      <alignment wrapText="1"/>
    </xf>
    <xf numFmtId="0" fontId="35" fillId="0" borderId="0" xfId="4" applyFont="1" applyAlignment="1">
      <alignment horizontal="left" wrapText="1"/>
    </xf>
    <xf numFmtId="0" fontId="35" fillId="0" borderId="0" xfId="4" applyFont="1" applyAlignment="1">
      <alignment horizontal="right" wrapText="1"/>
    </xf>
    <xf numFmtId="0" fontId="36" fillId="0" borderId="0" xfId="4" applyFont="1" applyAlignment="1">
      <alignment horizontal="left" wrapText="1"/>
    </xf>
    <xf numFmtId="0" fontId="34" fillId="0" borderId="0" xfId="4" applyFont="1" applyAlignment="1">
      <alignment horizontal="right" wrapText="1"/>
    </xf>
    <xf numFmtId="0" fontId="34" fillId="0" borderId="0" xfId="4" applyFont="1" applyAlignment="1">
      <alignment horizontal="left"/>
    </xf>
    <xf numFmtId="0" fontId="34" fillId="0" borderId="0" xfId="4" applyFont="1" applyAlignment="1">
      <alignment horizontal="left" wrapText="1"/>
    </xf>
    <xf numFmtId="164" fontId="9" fillId="0" borderId="0" xfId="5" applyNumberFormat="1" applyFont="1"/>
    <xf numFmtId="169" fontId="8" fillId="0" borderId="15" xfId="4" applyNumberFormat="1" applyFont="1" applyBorder="1"/>
    <xf numFmtId="169" fontId="31" fillId="0" borderId="33" xfId="7" applyNumberFormat="1" applyFont="1" applyBorder="1" applyAlignment="1">
      <alignment vertical="center"/>
    </xf>
    <xf numFmtId="169" fontId="31" fillId="0" borderId="35" xfId="7" applyNumberFormat="1" applyFont="1" applyBorder="1" applyAlignment="1">
      <alignment vertical="center"/>
    </xf>
    <xf numFmtId="169" fontId="31" fillId="0" borderId="38" xfId="7" applyNumberFormat="1" applyFont="1" applyBorder="1" applyAlignment="1">
      <alignment vertical="center"/>
    </xf>
    <xf numFmtId="169" fontId="8" fillId="0" borderId="21" xfId="4" applyNumberFormat="1" applyFont="1" applyBorder="1"/>
    <xf numFmtId="169" fontId="8" fillId="0" borderId="16" xfId="4" applyNumberFormat="1" applyFont="1" applyBorder="1"/>
    <xf numFmtId="0" fontId="12" fillId="4" borderId="26" xfId="4" applyFont="1" applyFill="1" applyBorder="1" applyAlignment="1">
      <alignment horizontal="justify"/>
    </xf>
    <xf numFmtId="0" fontId="12" fillId="4" borderId="21" xfId="4" applyFont="1" applyFill="1" applyBorder="1" applyAlignment="1">
      <alignment horizontal="left"/>
    </xf>
    <xf numFmtId="0" fontId="11" fillId="4" borderId="21" xfId="4" applyFont="1" applyFill="1" applyBorder="1" applyAlignment="1">
      <alignment horizontal="center"/>
    </xf>
    <xf numFmtId="0" fontId="11" fillId="4" borderId="21" xfId="4" applyFont="1" applyFill="1" applyBorder="1"/>
    <xf numFmtId="164" fontId="11" fillId="4" borderId="21" xfId="5" applyNumberFormat="1" applyFont="1" applyFill="1" applyBorder="1"/>
    <xf numFmtId="164" fontId="12" fillId="4" borderId="27" xfId="4" applyNumberFormat="1" applyFont="1" applyFill="1" applyBorder="1"/>
    <xf numFmtId="169" fontId="24" fillId="5" borderId="23" xfId="4" applyNumberFormat="1" applyFont="1" applyFill="1" applyBorder="1"/>
    <xf numFmtId="0" fontId="7" fillId="0" borderId="15" xfId="4" applyFont="1" applyBorder="1" applyAlignment="1">
      <alignment horizontal="right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3" fillId="0" borderId="50" xfId="0" applyFont="1" applyBorder="1" applyAlignment="1">
      <alignment horizontal="center" vertical="center"/>
    </xf>
    <xf numFmtId="168" fontId="3" fillId="0" borderId="50" xfId="0" applyNumberFormat="1" applyFont="1" applyBorder="1" applyAlignment="1">
      <alignment vertical="center"/>
    </xf>
    <xf numFmtId="168" fontId="3" fillId="0" borderId="51" xfId="0" applyNumberFormat="1" applyFont="1" applyBorder="1" applyAlignment="1">
      <alignment vertical="center"/>
    </xf>
    <xf numFmtId="0" fontId="9" fillId="0" borderId="48" xfId="4" applyFont="1" applyBorder="1"/>
    <xf numFmtId="3" fontId="9" fillId="0" borderId="52" xfId="4" applyNumberFormat="1" applyFont="1" applyBorder="1"/>
    <xf numFmtId="4" fontId="9" fillId="0" borderId="48" xfId="4" applyNumberFormat="1" applyFont="1" applyBorder="1"/>
    <xf numFmtId="4" fontId="9" fillId="0" borderId="53" xfId="4" applyNumberFormat="1" applyFont="1" applyBorder="1"/>
    <xf numFmtId="167" fontId="9" fillId="0" borderId="21" xfId="4" applyNumberFormat="1" applyFont="1" applyBorder="1"/>
    <xf numFmtId="3" fontId="9" fillId="0" borderId="48" xfId="4" applyNumberFormat="1" applyFont="1" applyBorder="1"/>
    <xf numFmtId="4" fontId="9" fillId="0" borderId="52" xfId="4" applyNumberFormat="1" applyFont="1" applyBorder="1"/>
    <xf numFmtId="9" fontId="9" fillId="0" borderId="48" xfId="4" applyNumberFormat="1" applyFont="1" applyBorder="1"/>
    <xf numFmtId="9" fontId="9" fillId="0" borderId="53" xfId="4" applyNumberFormat="1" applyFont="1" applyBorder="1"/>
    <xf numFmtId="164" fontId="9" fillId="0" borderId="48" xfId="4" applyNumberFormat="1" applyFont="1" applyBorder="1"/>
    <xf numFmtId="0" fontId="14" fillId="0" borderId="48" xfId="4" applyFont="1" applyBorder="1" applyAlignment="1">
      <alignment horizontal="justify" vertical="center"/>
    </xf>
    <xf numFmtId="4" fontId="8" fillId="0" borderId="48" xfId="4" applyNumberFormat="1" applyFont="1" applyBorder="1"/>
    <xf numFmtId="0" fontId="9" fillId="0" borderId="54" xfId="4" applyFont="1" applyBorder="1"/>
    <xf numFmtId="3" fontId="9" fillId="0" borderId="55" xfId="4" applyNumberFormat="1" applyFont="1" applyBorder="1"/>
    <xf numFmtId="4" fontId="9" fillId="0" borderId="54" xfId="4" applyNumberFormat="1" applyFont="1" applyBorder="1"/>
    <xf numFmtId="4" fontId="9" fillId="0" borderId="56" xfId="4" applyNumberFormat="1" applyFont="1" applyBorder="1"/>
    <xf numFmtId="167" fontId="9" fillId="0" borderId="15" xfId="4" applyNumberFormat="1" applyFont="1" applyBorder="1"/>
    <xf numFmtId="3" fontId="9" fillId="0" borderId="54" xfId="4" applyNumberFormat="1" applyFont="1" applyBorder="1"/>
    <xf numFmtId="4" fontId="9" fillId="0" borderId="55" xfId="4" applyNumberFormat="1" applyFont="1" applyBorder="1"/>
    <xf numFmtId="9" fontId="9" fillId="0" borderId="54" xfId="4" applyNumberFormat="1" applyFont="1" applyBorder="1"/>
    <xf numFmtId="9" fontId="9" fillId="0" borderId="56" xfId="4" applyNumberFormat="1" applyFont="1" applyBorder="1"/>
    <xf numFmtId="164" fontId="9" fillId="0" borderId="54" xfId="4" applyNumberFormat="1" applyFont="1" applyBorder="1"/>
    <xf numFmtId="0" fontId="14" fillId="0" borderId="54" xfId="4" applyFont="1" applyBorder="1" applyAlignment="1">
      <alignment horizontal="justify" vertical="center"/>
    </xf>
    <xf numFmtId="4" fontId="8" fillId="0" borderId="54" xfId="4" applyNumberFormat="1" applyFont="1" applyBorder="1"/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4" fontId="3" fillId="0" borderId="15" xfId="1" applyNumberFormat="1" applyFont="1" applyBorder="1" applyAlignment="1">
      <alignment horizontal="center" vertical="center"/>
    </xf>
    <xf numFmtId="168" fontId="3" fillId="0" borderId="15" xfId="8" applyNumberFormat="1" applyFont="1" applyBorder="1" applyAlignment="1">
      <alignment vertical="center"/>
    </xf>
    <xf numFmtId="168" fontId="3" fillId="0" borderId="23" xfId="0" applyNumberFormat="1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7" fillId="0" borderId="54" xfId="4" applyFont="1" applyBorder="1" applyAlignment="1">
      <alignment horizontal="justify" vertical="center"/>
    </xf>
    <xf numFmtId="0" fontId="10" fillId="0" borderId="54" xfId="4" applyFont="1" applyBorder="1" applyAlignment="1">
      <alignment horizontal="justify" vertical="center"/>
    </xf>
    <xf numFmtId="0" fontId="0" fillId="0" borderId="32" xfId="0" applyBorder="1" applyAlignment="1">
      <alignment horizontal="center" vertical="center"/>
    </xf>
    <xf numFmtId="168" fontId="30" fillId="0" borderId="57" xfId="7" quotePrefix="1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68" fontId="31" fillId="0" borderId="58" xfId="7" quotePrefix="1" applyNumberFormat="1" applyFont="1" applyBorder="1" applyAlignment="1">
      <alignment horizontal="right" vertical="center"/>
    </xf>
    <xf numFmtId="0" fontId="0" fillId="0" borderId="37" xfId="0" applyBorder="1" applyAlignment="1">
      <alignment horizontal="center" vertical="center"/>
    </xf>
    <xf numFmtId="168" fontId="30" fillId="0" borderId="59" xfId="7" quotePrefix="1" applyNumberFormat="1" applyFont="1" applyBorder="1" applyAlignment="1">
      <alignment horizontal="right" vertical="center"/>
    </xf>
    <xf numFmtId="0" fontId="8" fillId="0" borderId="15" xfId="0" applyFont="1" applyFill="1" applyBorder="1" applyAlignment="1">
      <alignment horizontal="center"/>
    </xf>
    <xf numFmtId="0" fontId="16" fillId="0" borderId="15" xfId="0" applyFont="1" applyBorder="1" applyAlignment="1">
      <alignment horizontal="right"/>
    </xf>
    <xf numFmtId="0" fontId="8" fillId="0" borderId="15" xfId="0" applyFont="1" applyBorder="1" applyAlignment="1">
      <alignment horizontal="center"/>
    </xf>
    <xf numFmtId="0" fontId="17" fillId="0" borderId="15" xfId="4" applyFont="1" applyBorder="1" applyAlignment="1">
      <alignment horizontal="right"/>
    </xf>
    <xf numFmtId="0" fontId="9" fillId="0" borderId="0" xfId="4" applyNumberFormat="1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7" fillId="0" borderId="0" xfId="0" applyFont="1" applyAlignment="1">
      <alignment horizontal="left" vertical="top" wrapText="1"/>
    </xf>
  </cellXfs>
  <cellStyles count="9">
    <cellStyle name="Milliers" xfId="1" builtinId="3"/>
    <cellStyle name="Milliers 11" xfId="6"/>
    <cellStyle name="Milliers 12" xfId="5"/>
    <cellStyle name="Monétaire 2 2 2" xfId="3"/>
    <cellStyle name="Normal" xfId="0" builtinId="0"/>
    <cellStyle name="Normal 10 2" xfId="7"/>
    <cellStyle name="Normal 18" xfId="4"/>
    <cellStyle name="Normal 9 2" xfId="8"/>
    <cellStyle name="Pourcentage" xfId="2" builtinId="5"/>
  </cellStyles>
  <dxfs count="14"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8"/>
  <sheetViews>
    <sheetView showZeros="0" tabSelected="1" view="pageBreakPreview" topLeftCell="A28" zoomScaleNormal="75" zoomScaleSheetLayoutView="100" workbookViewId="0">
      <selection activeCell="E4" sqref="E4"/>
    </sheetView>
  </sheetViews>
  <sheetFormatPr baseColWidth="10" defaultColWidth="11.42578125" defaultRowHeight="15.75" x14ac:dyDescent="0.25"/>
  <cols>
    <col min="1" max="1" width="11.5703125" style="19" customWidth="1"/>
    <col min="2" max="2" width="70.7109375" style="193" customWidth="1"/>
    <col min="3" max="3" width="4.5703125" style="186" customWidth="1"/>
    <col min="4" max="5" width="11.5703125" style="19" customWidth="1"/>
    <col min="6" max="6" width="12.140625" style="201" customWidth="1"/>
    <col min="7" max="7" width="13.42578125" style="27" customWidth="1"/>
    <col min="8" max="8" width="3.42578125" style="19" hidden="1" customWidth="1"/>
    <col min="9" max="9" width="8.42578125" style="19" hidden="1" customWidth="1"/>
    <col min="10" max="12" width="0" style="19" hidden="1" customWidth="1"/>
    <col min="13" max="13" width="1.85546875" style="19" hidden="1" customWidth="1"/>
    <col min="14" max="14" width="8.85546875" style="19" hidden="1" customWidth="1"/>
    <col min="15" max="16" width="11.42578125" style="19" hidden="1" customWidth="1"/>
    <col min="17" max="17" width="1.42578125" style="19" hidden="1" customWidth="1"/>
    <col min="18" max="18" width="8.42578125" style="19" hidden="1" customWidth="1"/>
    <col min="19" max="20" width="11.42578125" style="19" hidden="1" customWidth="1"/>
    <col min="21" max="21" width="1.85546875" style="19" hidden="1" customWidth="1"/>
    <col min="22" max="22" width="8.42578125" style="19" hidden="1" customWidth="1"/>
    <col min="23" max="24" width="11.42578125" style="19" hidden="1" customWidth="1"/>
    <col min="25" max="25" width="2.140625" style="19" hidden="1" customWidth="1"/>
    <col min="26" max="26" width="0" style="19" hidden="1" customWidth="1"/>
    <col min="27" max="27" width="1.140625" style="19" hidden="1" customWidth="1"/>
    <col min="28" max="28" width="0" style="19" hidden="1" customWidth="1"/>
    <col min="29" max="29" width="1" style="19" hidden="1" customWidth="1"/>
    <col min="30" max="30" width="2.5703125" style="19" hidden="1" customWidth="1"/>
    <col min="31" max="31" width="5" style="19" hidden="1" customWidth="1"/>
    <col min="32" max="32" width="14.42578125" style="27" bestFit="1" customWidth="1"/>
    <col min="33" max="33" width="13.5703125" style="27" customWidth="1"/>
    <col min="34" max="34" width="15.140625" style="50" customWidth="1"/>
    <col min="35" max="35" width="13.5703125" style="51" customWidth="1"/>
    <col min="36" max="36" width="16.85546875" style="19" customWidth="1"/>
    <col min="37" max="256" width="11.42578125" style="19"/>
    <col min="257" max="257" width="10.5703125" style="19" customWidth="1"/>
    <col min="258" max="258" width="66" style="19" customWidth="1"/>
    <col min="259" max="259" width="4.5703125" style="19" customWidth="1"/>
    <col min="260" max="261" width="11.5703125" style="19" customWidth="1"/>
    <col min="262" max="262" width="12.140625" style="19" customWidth="1"/>
    <col min="263" max="263" width="13.42578125" style="19" customWidth="1"/>
    <col min="264" max="287" width="0" style="19" hidden="1" customWidth="1"/>
    <col min="288" max="288" width="14.42578125" style="19" bestFit="1" customWidth="1"/>
    <col min="289" max="289" width="13.5703125" style="19" customWidth="1"/>
    <col min="290" max="290" width="15.140625" style="19" customWidth="1"/>
    <col min="291" max="291" width="13.5703125" style="19" customWidth="1"/>
    <col min="292" max="292" width="16.85546875" style="19" customWidth="1"/>
    <col min="293" max="512" width="11.42578125" style="19"/>
    <col min="513" max="513" width="10.5703125" style="19" customWidth="1"/>
    <col min="514" max="514" width="66" style="19" customWidth="1"/>
    <col min="515" max="515" width="4.5703125" style="19" customWidth="1"/>
    <col min="516" max="517" width="11.5703125" style="19" customWidth="1"/>
    <col min="518" max="518" width="12.140625" style="19" customWidth="1"/>
    <col min="519" max="519" width="13.42578125" style="19" customWidth="1"/>
    <col min="520" max="543" width="0" style="19" hidden="1" customWidth="1"/>
    <col min="544" max="544" width="14.42578125" style="19" bestFit="1" customWidth="1"/>
    <col min="545" max="545" width="13.5703125" style="19" customWidth="1"/>
    <col min="546" max="546" width="15.140625" style="19" customWidth="1"/>
    <col min="547" max="547" width="13.5703125" style="19" customWidth="1"/>
    <col min="548" max="548" width="16.85546875" style="19" customWidth="1"/>
    <col min="549" max="768" width="11.42578125" style="19"/>
    <col min="769" max="769" width="10.5703125" style="19" customWidth="1"/>
    <col min="770" max="770" width="66" style="19" customWidth="1"/>
    <col min="771" max="771" width="4.5703125" style="19" customWidth="1"/>
    <col min="772" max="773" width="11.5703125" style="19" customWidth="1"/>
    <col min="774" max="774" width="12.140625" style="19" customWidth="1"/>
    <col min="775" max="775" width="13.42578125" style="19" customWidth="1"/>
    <col min="776" max="799" width="0" style="19" hidden="1" customWidth="1"/>
    <col min="800" max="800" width="14.42578125" style="19" bestFit="1" customWidth="1"/>
    <col min="801" max="801" width="13.5703125" style="19" customWidth="1"/>
    <col min="802" max="802" width="15.140625" style="19" customWidth="1"/>
    <col min="803" max="803" width="13.5703125" style="19" customWidth="1"/>
    <col min="804" max="804" width="16.85546875" style="19" customWidth="1"/>
    <col min="805" max="1024" width="11.42578125" style="19"/>
    <col min="1025" max="1025" width="10.5703125" style="19" customWidth="1"/>
    <col min="1026" max="1026" width="66" style="19" customWidth="1"/>
    <col min="1027" max="1027" width="4.5703125" style="19" customWidth="1"/>
    <col min="1028" max="1029" width="11.5703125" style="19" customWidth="1"/>
    <col min="1030" max="1030" width="12.140625" style="19" customWidth="1"/>
    <col min="1031" max="1031" width="13.42578125" style="19" customWidth="1"/>
    <col min="1032" max="1055" width="0" style="19" hidden="1" customWidth="1"/>
    <col min="1056" max="1056" width="14.42578125" style="19" bestFit="1" customWidth="1"/>
    <col min="1057" max="1057" width="13.5703125" style="19" customWidth="1"/>
    <col min="1058" max="1058" width="15.140625" style="19" customWidth="1"/>
    <col min="1059" max="1059" width="13.5703125" style="19" customWidth="1"/>
    <col min="1060" max="1060" width="16.85546875" style="19" customWidth="1"/>
    <col min="1061" max="1280" width="11.42578125" style="19"/>
    <col min="1281" max="1281" width="10.5703125" style="19" customWidth="1"/>
    <col min="1282" max="1282" width="66" style="19" customWidth="1"/>
    <col min="1283" max="1283" width="4.5703125" style="19" customWidth="1"/>
    <col min="1284" max="1285" width="11.5703125" style="19" customWidth="1"/>
    <col min="1286" max="1286" width="12.140625" style="19" customWidth="1"/>
    <col min="1287" max="1287" width="13.42578125" style="19" customWidth="1"/>
    <col min="1288" max="1311" width="0" style="19" hidden="1" customWidth="1"/>
    <col min="1312" max="1312" width="14.42578125" style="19" bestFit="1" customWidth="1"/>
    <col min="1313" max="1313" width="13.5703125" style="19" customWidth="1"/>
    <col min="1314" max="1314" width="15.140625" style="19" customWidth="1"/>
    <col min="1315" max="1315" width="13.5703125" style="19" customWidth="1"/>
    <col min="1316" max="1316" width="16.85546875" style="19" customWidth="1"/>
    <col min="1317" max="1536" width="11.42578125" style="19"/>
    <col min="1537" max="1537" width="10.5703125" style="19" customWidth="1"/>
    <col min="1538" max="1538" width="66" style="19" customWidth="1"/>
    <col min="1539" max="1539" width="4.5703125" style="19" customWidth="1"/>
    <col min="1540" max="1541" width="11.5703125" style="19" customWidth="1"/>
    <col min="1542" max="1542" width="12.140625" style="19" customWidth="1"/>
    <col min="1543" max="1543" width="13.42578125" style="19" customWidth="1"/>
    <col min="1544" max="1567" width="0" style="19" hidden="1" customWidth="1"/>
    <col min="1568" max="1568" width="14.42578125" style="19" bestFit="1" customWidth="1"/>
    <col min="1569" max="1569" width="13.5703125" style="19" customWidth="1"/>
    <col min="1570" max="1570" width="15.140625" style="19" customWidth="1"/>
    <col min="1571" max="1571" width="13.5703125" style="19" customWidth="1"/>
    <col min="1572" max="1572" width="16.85546875" style="19" customWidth="1"/>
    <col min="1573" max="1792" width="11.42578125" style="19"/>
    <col min="1793" max="1793" width="10.5703125" style="19" customWidth="1"/>
    <col min="1794" max="1794" width="66" style="19" customWidth="1"/>
    <col min="1795" max="1795" width="4.5703125" style="19" customWidth="1"/>
    <col min="1796" max="1797" width="11.5703125" style="19" customWidth="1"/>
    <col min="1798" max="1798" width="12.140625" style="19" customWidth="1"/>
    <col min="1799" max="1799" width="13.42578125" style="19" customWidth="1"/>
    <col min="1800" max="1823" width="0" style="19" hidden="1" customWidth="1"/>
    <col min="1824" max="1824" width="14.42578125" style="19" bestFit="1" customWidth="1"/>
    <col min="1825" max="1825" width="13.5703125" style="19" customWidth="1"/>
    <col min="1826" max="1826" width="15.140625" style="19" customWidth="1"/>
    <col min="1827" max="1827" width="13.5703125" style="19" customWidth="1"/>
    <col min="1828" max="1828" width="16.85546875" style="19" customWidth="1"/>
    <col min="1829" max="2048" width="11.42578125" style="19"/>
    <col min="2049" max="2049" width="10.5703125" style="19" customWidth="1"/>
    <col min="2050" max="2050" width="66" style="19" customWidth="1"/>
    <col min="2051" max="2051" width="4.5703125" style="19" customWidth="1"/>
    <col min="2052" max="2053" width="11.5703125" style="19" customWidth="1"/>
    <col min="2054" max="2054" width="12.140625" style="19" customWidth="1"/>
    <col min="2055" max="2055" width="13.42578125" style="19" customWidth="1"/>
    <col min="2056" max="2079" width="0" style="19" hidden="1" customWidth="1"/>
    <col min="2080" max="2080" width="14.42578125" style="19" bestFit="1" customWidth="1"/>
    <col min="2081" max="2081" width="13.5703125" style="19" customWidth="1"/>
    <col min="2082" max="2082" width="15.140625" style="19" customWidth="1"/>
    <col min="2083" max="2083" width="13.5703125" style="19" customWidth="1"/>
    <col min="2084" max="2084" width="16.85546875" style="19" customWidth="1"/>
    <col min="2085" max="2304" width="11.42578125" style="19"/>
    <col min="2305" max="2305" width="10.5703125" style="19" customWidth="1"/>
    <col min="2306" max="2306" width="66" style="19" customWidth="1"/>
    <col min="2307" max="2307" width="4.5703125" style="19" customWidth="1"/>
    <col min="2308" max="2309" width="11.5703125" style="19" customWidth="1"/>
    <col min="2310" max="2310" width="12.140625" style="19" customWidth="1"/>
    <col min="2311" max="2311" width="13.42578125" style="19" customWidth="1"/>
    <col min="2312" max="2335" width="0" style="19" hidden="1" customWidth="1"/>
    <col min="2336" max="2336" width="14.42578125" style="19" bestFit="1" customWidth="1"/>
    <col min="2337" max="2337" width="13.5703125" style="19" customWidth="1"/>
    <col min="2338" max="2338" width="15.140625" style="19" customWidth="1"/>
    <col min="2339" max="2339" width="13.5703125" style="19" customWidth="1"/>
    <col min="2340" max="2340" width="16.85546875" style="19" customWidth="1"/>
    <col min="2341" max="2560" width="11.42578125" style="19"/>
    <col min="2561" max="2561" width="10.5703125" style="19" customWidth="1"/>
    <col min="2562" max="2562" width="66" style="19" customWidth="1"/>
    <col min="2563" max="2563" width="4.5703125" style="19" customWidth="1"/>
    <col min="2564" max="2565" width="11.5703125" style="19" customWidth="1"/>
    <col min="2566" max="2566" width="12.140625" style="19" customWidth="1"/>
    <col min="2567" max="2567" width="13.42578125" style="19" customWidth="1"/>
    <col min="2568" max="2591" width="0" style="19" hidden="1" customWidth="1"/>
    <col min="2592" max="2592" width="14.42578125" style="19" bestFit="1" customWidth="1"/>
    <col min="2593" max="2593" width="13.5703125" style="19" customWidth="1"/>
    <col min="2594" max="2594" width="15.140625" style="19" customWidth="1"/>
    <col min="2595" max="2595" width="13.5703125" style="19" customWidth="1"/>
    <col min="2596" max="2596" width="16.85546875" style="19" customWidth="1"/>
    <col min="2597" max="2816" width="11.42578125" style="19"/>
    <col min="2817" max="2817" width="10.5703125" style="19" customWidth="1"/>
    <col min="2818" max="2818" width="66" style="19" customWidth="1"/>
    <col min="2819" max="2819" width="4.5703125" style="19" customWidth="1"/>
    <col min="2820" max="2821" width="11.5703125" style="19" customWidth="1"/>
    <col min="2822" max="2822" width="12.140625" style="19" customWidth="1"/>
    <col min="2823" max="2823" width="13.42578125" style="19" customWidth="1"/>
    <col min="2824" max="2847" width="0" style="19" hidden="1" customWidth="1"/>
    <col min="2848" max="2848" width="14.42578125" style="19" bestFit="1" customWidth="1"/>
    <col min="2849" max="2849" width="13.5703125" style="19" customWidth="1"/>
    <col min="2850" max="2850" width="15.140625" style="19" customWidth="1"/>
    <col min="2851" max="2851" width="13.5703125" style="19" customWidth="1"/>
    <col min="2852" max="2852" width="16.85546875" style="19" customWidth="1"/>
    <col min="2853" max="3072" width="11.42578125" style="19"/>
    <col min="3073" max="3073" width="10.5703125" style="19" customWidth="1"/>
    <col min="3074" max="3074" width="66" style="19" customWidth="1"/>
    <col min="3075" max="3075" width="4.5703125" style="19" customWidth="1"/>
    <col min="3076" max="3077" width="11.5703125" style="19" customWidth="1"/>
    <col min="3078" max="3078" width="12.140625" style="19" customWidth="1"/>
    <col min="3079" max="3079" width="13.42578125" style="19" customWidth="1"/>
    <col min="3080" max="3103" width="0" style="19" hidden="1" customWidth="1"/>
    <col min="3104" max="3104" width="14.42578125" style="19" bestFit="1" customWidth="1"/>
    <col min="3105" max="3105" width="13.5703125" style="19" customWidth="1"/>
    <col min="3106" max="3106" width="15.140625" style="19" customWidth="1"/>
    <col min="3107" max="3107" width="13.5703125" style="19" customWidth="1"/>
    <col min="3108" max="3108" width="16.85546875" style="19" customWidth="1"/>
    <col min="3109" max="3328" width="11.42578125" style="19"/>
    <col min="3329" max="3329" width="10.5703125" style="19" customWidth="1"/>
    <col min="3330" max="3330" width="66" style="19" customWidth="1"/>
    <col min="3331" max="3331" width="4.5703125" style="19" customWidth="1"/>
    <col min="3332" max="3333" width="11.5703125" style="19" customWidth="1"/>
    <col min="3334" max="3334" width="12.140625" style="19" customWidth="1"/>
    <col min="3335" max="3335" width="13.42578125" style="19" customWidth="1"/>
    <col min="3336" max="3359" width="0" style="19" hidden="1" customWidth="1"/>
    <col min="3360" max="3360" width="14.42578125" style="19" bestFit="1" customWidth="1"/>
    <col min="3361" max="3361" width="13.5703125" style="19" customWidth="1"/>
    <col min="3362" max="3362" width="15.140625" style="19" customWidth="1"/>
    <col min="3363" max="3363" width="13.5703125" style="19" customWidth="1"/>
    <col min="3364" max="3364" width="16.85546875" style="19" customWidth="1"/>
    <col min="3365" max="3584" width="11.42578125" style="19"/>
    <col min="3585" max="3585" width="10.5703125" style="19" customWidth="1"/>
    <col min="3586" max="3586" width="66" style="19" customWidth="1"/>
    <col min="3587" max="3587" width="4.5703125" style="19" customWidth="1"/>
    <col min="3588" max="3589" width="11.5703125" style="19" customWidth="1"/>
    <col min="3590" max="3590" width="12.140625" style="19" customWidth="1"/>
    <col min="3591" max="3591" width="13.42578125" style="19" customWidth="1"/>
    <col min="3592" max="3615" width="0" style="19" hidden="1" customWidth="1"/>
    <col min="3616" max="3616" width="14.42578125" style="19" bestFit="1" customWidth="1"/>
    <col min="3617" max="3617" width="13.5703125" style="19" customWidth="1"/>
    <col min="3618" max="3618" width="15.140625" style="19" customWidth="1"/>
    <col min="3619" max="3619" width="13.5703125" style="19" customWidth="1"/>
    <col min="3620" max="3620" width="16.85546875" style="19" customWidth="1"/>
    <col min="3621" max="3840" width="11.42578125" style="19"/>
    <col min="3841" max="3841" width="10.5703125" style="19" customWidth="1"/>
    <col min="3842" max="3842" width="66" style="19" customWidth="1"/>
    <col min="3843" max="3843" width="4.5703125" style="19" customWidth="1"/>
    <col min="3844" max="3845" width="11.5703125" style="19" customWidth="1"/>
    <col min="3846" max="3846" width="12.140625" style="19" customWidth="1"/>
    <col min="3847" max="3847" width="13.42578125" style="19" customWidth="1"/>
    <col min="3848" max="3871" width="0" style="19" hidden="1" customWidth="1"/>
    <col min="3872" max="3872" width="14.42578125" style="19" bestFit="1" customWidth="1"/>
    <col min="3873" max="3873" width="13.5703125" style="19" customWidth="1"/>
    <col min="3874" max="3874" width="15.140625" style="19" customWidth="1"/>
    <col min="3875" max="3875" width="13.5703125" style="19" customWidth="1"/>
    <col min="3876" max="3876" width="16.85546875" style="19" customWidth="1"/>
    <col min="3877" max="4096" width="11.42578125" style="19"/>
    <col min="4097" max="4097" width="10.5703125" style="19" customWidth="1"/>
    <col min="4098" max="4098" width="66" style="19" customWidth="1"/>
    <col min="4099" max="4099" width="4.5703125" style="19" customWidth="1"/>
    <col min="4100" max="4101" width="11.5703125" style="19" customWidth="1"/>
    <col min="4102" max="4102" width="12.140625" style="19" customWidth="1"/>
    <col min="4103" max="4103" width="13.42578125" style="19" customWidth="1"/>
    <col min="4104" max="4127" width="0" style="19" hidden="1" customWidth="1"/>
    <col min="4128" max="4128" width="14.42578125" style="19" bestFit="1" customWidth="1"/>
    <col min="4129" max="4129" width="13.5703125" style="19" customWidth="1"/>
    <col min="4130" max="4130" width="15.140625" style="19" customWidth="1"/>
    <col min="4131" max="4131" width="13.5703125" style="19" customWidth="1"/>
    <col min="4132" max="4132" width="16.85546875" style="19" customWidth="1"/>
    <col min="4133" max="4352" width="11.42578125" style="19"/>
    <col min="4353" max="4353" width="10.5703125" style="19" customWidth="1"/>
    <col min="4354" max="4354" width="66" style="19" customWidth="1"/>
    <col min="4355" max="4355" width="4.5703125" style="19" customWidth="1"/>
    <col min="4356" max="4357" width="11.5703125" style="19" customWidth="1"/>
    <col min="4358" max="4358" width="12.140625" style="19" customWidth="1"/>
    <col min="4359" max="4359" width="13.42578125" style="19" customWidth="1"/>
    <col min="4360" max="4383" width="0" style="19" hidden="1" customWidth="1"/>
    <col min="4384" max="4384" width="14.42578125" style="19" bestFit="1" customWidth="1"/>
    <col min="4385" max="4385" width="13.5703125" style="19" customWidth="1"/>
    <col min="4386" max="4386" width="15.140625" style="19" customWidth="1"/>
    <col min="4387" max="4387" width="13.5703125" style="19" customWidth="1"/>
    <col min="4388" max="4388" width="16.85546875" style="19" customWidth="1"/>
    <col min="4389" max="4608" width="11.42578125" style="19"/>
    <col min="4609" max="4609" width="10.5703125" style="19" customWidth="1"/>
    <col min="4610" max="4610" width="66" style="19" customWidth="1"/>
    <col min="4611" max="4611" width="4.5703125" style="19" customWidth="1"/>
    <col min="4612" max="4613" width="11.5703125" style="19" customWidth="1"/>
    <col min="4614" max="4614" width="12.140625" style="19" customWidth="1"/>
    <col min="4615" max="4615" width="13.42578125" style="19" customWidth="1"/>
    <col min="4616" max="4639" width="0" style="19" hidden="1" customWidth="1"/>
    <col min="4640" max="4640" width="14.42578125" style="19" bestFit="1" customWidth="1"/>
    <col min="4641" max="4641" width="13.5703125" style="19" customWidth="1"/>
    <col min="4642" max="4642" width="15.140625" style="19" customWidth="1"/>
    <col min="4643" max="4643" width="13.5703125" style="19" customWidth="1"/>
    <col min="4644" max="4644" width="16.85546875" style="19" customWidth="1"/>
    <col min="4645" max="4864" width="11.42578125" style="19"/>
    <col min="4865" max="4865" width="10.5703125" style="19" customWidth="1"/>
    <col min="4866" max="4866" width="66" style="19" customWidth="1"/>
    <col min="4867" max="4867" width="4.5703125" style="19" customWidth="1"/>
    <col min="4868" max="4869" width="11.5703125" style="19" customWidth="1"/>
    <col min="4870" max="4870" width="12.140625" style="19" customWidth="1"/>
    <col min="4871" max="4871" width="13.42578125" style="19" customWidth="1"/>
    <col min="4872" max="4895" width="0" style="19" hidden="1" customWidth="1"/>
    <col min="4896" max="4896" width="14.42578125" style="19" bestFit="1" customWidth="1"/>
    <col min="4897" max="4897" width="13.5703125" style="19" customWidth="1"/>
    <col min="4898" max="4898" width="15.140625" style="19" customWidth="1"/>
    <col min="4899" max="4899" width="13.5703125" style="19" customWidth="1"/>
    <col min="4900" max="4900" width="16.85546875" style="19" customWidth="1"/>
    <col min="4901" max="5120" width="11.42578125" style="19"/>
    <col min="5121" max="5121" width="10.5703125" style="19" customWidth="1"/>
    <col min="5122" max="5122" width="66" style="19" customWidth="1"/>
    <col min="5123" max="5123" width="4.5703125" style="19" customWidth="1"/>
    <col min="5124" max="5125" width="11.5703125" style="19" customWidth="1"/>
    <col min="5126" max="5126" width="12.140625" style="19" customWidth="1"/>
    <col min="5127" max="5127" width="13.42578125" style="19" customWidth="1"/>
    <col min="5128" max="5151" width="0" style="19" hidden="1" customWidth="1"/>
    <col min="5152" max="5152" width="14.42578125" style="19" bestFit="1" customWidth="1"/>
    <col min="5153" max="5153" width="13.5703125" style="19" customWidth="1"/>
    <col min="5154" max="5154" width="15.140625" style="19" customWidth="1"/>
    <col min="5155" max="5155" width="13.5703125" style="19" customWidth="1"/>
    <col min="5156" max="5156" width="16.85546875" style="19" customWidth="1"/>
    <col min="5157" max="5376" width="11.42578125" style="19"/>
    <col min="5377" max="5377" width="10.5703125" style="19" customWidth="1"/>
    <col min="5378" max="5378" width="66" style="19" customWidth="1"/>
    <col min="5379" max="5379" width="4.5703125" style="19" customWidth="1"/>
    <col min="5380" max="5381" width="11.5703125" style="19" customWidth="1"/>
    <col min="5382" max="5382" width="12.140625" style="19" customWidth="1"/>
    <col min="5383" max="5383" width="13.42578125" style="19" customWidth="1"/>
    <col min="5384" max="5407" width="0" style="19" hidden="1" customWidth="1"/>
    <col min="5408" max="5408" width="14.42578125" style="19" bestFit="1" customWidth="1"/>
    <col min="5409" max="5409" width="13.5703125" style="19" customWidth="1"/>
    <col min="5410" max="5410" width="15.140625" style="19" customWidth="1"/>
    <col min="5411" max="5411" width="13.5703125" style="19" customWidth="1"/>
    <col min="5412" max="5412" width="16.85546875" style="19" customWidth="1"/>
    <col min="5413" max="5632" width="11.42578125" style="19"/>
    <col min="5633" max="5633" width="10.5703125" style="19" customWidth="1"/>
    <col min="5634" max="5634" width="66" style="19" customWidth="1"/>
    <col min="5635" max="5635" width="4.5703125" style="19" customWidth="1"/>
    <col min="5636" max="5637" width="11.5703125" style="19" customWidth="1"/>
    <col min="5638" max="5638" width="12.140625" style="19" customWidth="1"/>
    <col min="5639" max="5639" width="13.42578125" style="19" customWidth="1"/>
    <col min="5640" max="5663" width="0" style="19" hidden="1" customWidth="1"/>
    <col min="5664" max="5664" width="14.42578125" style="19" bestFit="1" customWidth="1"/>
    <col min="5665" max="5665" width="13.5703125" style="19" customWidth="1"/>
    <col min="5666" max="5666" width="15.140625" style="19" customWidth="1"/>
    <col min="5667" max="5667" width="13.5703125" style="19" customWidth="1"/>
    <col min="5668" max="5668" width="16.85546875" style="19" customWidth="1"/>
    <col min="5669" max="5888" width="11.42578125" style="19"/>
    <col min="5889" max="5889" width="10.5703125" style="19" customWidth="1"/>
    <col min="5890" max="5890" width="66" style="19" customWidth="1"/>
    <col min="5891" max="5891" width="4.5703125" style="19" customWidth="1"/>
    <col min="5892" max="5893" width="11.5703125" style="19" customWidth="1"/>
    <col min="5894" max="5894" width="12.140625" style="19" customWidth="1"/>
    <col min="5895" max="5895" width="13.42578125" style="19" customWidth="1"/>
    <col min="5896" max="5919" width="0" style="19" hidden="1" customWidth="1"/>
    <col min="5920" max="5920" width="14.42578125" style="19" bestFit="1" customWidth="1"/>
    <col min="5921" max="5921" width="13.5703125" style="19" customWidth="1"/>
    <col min="5922" max="5922" width="15.140625" style="19" customWidth="1"/>
    <col min="5923" max="5923" width="13.5703125" style="19" customWidth="1"/>
    <col min="5924" max="5924" width="16.85546875" style="19" customWidth="1"/>
    <col min="5925" max="6144" width="11.42578125" style="19"/>
    <col min="6145" max="6145" width="10.5703125" style="19" customWidth="1"/>
    <col min="6146" max="6146" width="66" style="19" customWidth="1"/>
    <col min="6147" max="6147" width="4.5703125" style="19" customWidth="1"/>
    <col min="6148" max="6149" width="11.5703125" style="19" customWidth="1"/>
    <col min="6150" max="6150" width="12.140625" style="19" customWidth="1"/>
    <col min="6151" max="6151" width="13.42578125" style="19" customWidth="1"/>
    <col min="6152" max="6175" width="0" style="19" hidden="1" customWidth="1"/>
    <col min="6176" max="6176" width="14.42578125" style="19" bestFit="1" customWidth="1"/>
    <col min="6177" max="6177" width="13.5703125" style="19" customWidth="1"/>
    <col min="6178" max="6178" width="15.140625" style="19" customWidth="1"/>
    <col min="6179" max="6179" width="13.5703125" style="19" customWidth="1"/>
    <col min="6180" max="6180" width="16.85546875" style="19" customWidth="1"/>
    <col min="6181" max="6400" width="11.42578125" style="19"/>
    <col min="6401" max="6401" width="10.5703125" style="19" customWidth="1"/>
    <col min="6402" max="6402" width="66" style="19" customWidth="1"/>
    <col min="6403" max="6403" width="4.5703125" style="19" customWidth="1"/>
    <col min="6404" max="6405" width="11.5703125" style="19" customWidth="1"/>
    <col min="6406" max="6406" width="12.140625" style="19" customWidth="1"/>
    <col min="6407" max="6407" width="13.42578125" style="19" customWidth="1"/>
    <col min="6408" max="6431" width="0" style="19" hidden="1" customWidth="1"/>
    <col min="6432" max="6432" width="14.42578125" style="19" bestFit="1" customWidth="1"/>
    <col min="6433" max="6433" width="13.5703125" style="19" customWidth="1"/>
    <col min="6434" max="6434" width="15.140625" style="19" customWidth="1"/>
    <col min="6435" max="6435" width="13.5703125" style="19" customWidth="1"/>
    <col min="6436" max="6436" width="16.85546875" style="19" customWidth="1"/>
    <col min="6437" max="6656" width="11.42578125" style="19"/>
    <col min="6657" max="6657" width="10.5703125" style="19" customWidth="1"/>
    <col min="6658" max="6658" width="66" style="19" customWidth="1"/>
    <col min="6659" max="6659" width="4.5703125" style="19" customWidth="1"/>
    <col min="6660" max="6661" width="11.5703125" style="19" customWidth="1"/>
    <col min="6662" max="6662" width="12.140625" style="19" customWidth="1"/>
    <col min="6663" max="6663" width="13.42578125" style="19" customWidth="1"/>
    <col min="6664" max="6687" width="0" style="19" hidden="1" customWidth="1"/>
    <col min="6688" max="6688" width="14.42578125" style="19" bestFit="1" customWidth="1"/>
    <col min="6689" max="6689" width="13.5703125" style="19" customWidth="1"/>
    <col min="6690" max="6690" width="15.140625" style="19" customWidth="1"/>
    <col min="6691" max="6691" width="13.5703125" style="19" customWidth="1"/>
    <col min="6692" max="6692" width="16.85546875" style="19" customWidth="1"/>
    <col min="6693" max="6912" width="11.42578125" style="19"/>
    <col min="6913" max="6913" width="10.5703125" style="19" customWidth="1"/>
    <col min="6914" max="6914" width="66" style="19" customWidth="1"/>
    <col min="6915" max="6915" width="4.5703125" style="19" customWidth="1"/>
    <col min="6916" max="6917" width="11.5703125" style="19" customWidth="1"/>
    <col min="6918" max="6918" width="12.140625" style="19" customWidth="1"/>
    <col min="6919" max="6919" width="13.42578125" style="19" customWidth="1"/>
    <col min="6920" max="6943" width="0" style="19" hidden="1" customWidth="1"/>
    <col min="6944" max="6944" width="14.42578125" style="19" bestFit="1" customWidth="1"/>
    <col min="6945" max="6945" width="13.5703125" style="19" customWidth="1"/>
    <col min="6946" max="6946" width="15.140625" style="19" customWidth="1"/>
    <col min="6947" max="6947" width="13.5703125" style="19" customWidth="1"/>
    <col min="6948" max="6948" width="16.85546875" style="19" customWidth="1"/>
    <col min="6949" max="7168" width="11.42578125" style="19"/>
    <col min="7169" max="7169" width="10.5703125" style="19" customWidth="1"/>
    <col min="7170" max="7170" width="66" style="19" customWidth="1"/>
    <col min="7171" max="7171" width="4.5703125" style="19" customWidth="1"/>
    <col min="7172" max="7173" width="11.5703125" style="19" customWidth="1"/>
    <col min="7174" max="7174" width="12.140625" style="19" customWidth="1"/>
    <col min="7175" max="7175" width="13.42578125" style="19" customWidth="1"/>
    <col min="7176" max="7199" width="0" style="19" hidden="1" customWidth="1"/>
    <col min="7200" max="7200" width="14.42578125" style="19" bestFit="1" customWidth="1"/>
    <col min="7201" max="7201" width="13.5703125" style="19" customWidth="1"/>
    <col min="7202" max="7202" width="15.140625" style="19" customWidth="1"/>
    <col min="7203" max="7203" width="13.5703125" style="19" customWidth="1"/>
    <col min="7204" max="7204" width="16.85546875" style="19" customWidth="1"/>
    <col min="7205" max="7424" width="11.42578125" style="19"/>
    <col min="7425" max="7425" width="10.5703125" style="19" customWidth="1"/>
    <col min="7426" max="7426" width="66" style="19" customWidth="1"/>
    <col min="7427" max="7427" width="4.5703125" style="19" customWidth="1"/>
    <col min="7428" max="7429" width="11.5703125" style="19" customWidth="1"/>
    <col min="7430" max="7430" width="12.140625" style="19" customWidth="1"/>
    <col min="7431" max="7431" width="13.42578125" style="19" customWidth="1"/>
    <col min="7432" max="7455" width="0" style="19" hidden="1" customWidth="1"/>
    <col min="7456" max="7456" width="14.42578125" style="19" bestFit="1" customWidth="1"/>
    <col min="7457" max="7457" width="13.5703125" style="19" customWidth="1"/>
    <col min="7458" max="7458" width="15.140625" style="19" customWidth="1"/>
    <col min="7459" max="7459" width="13.5703125" style="19" customWidth="1"/>
    <col min="7460" max="7460" width="16.85546875" style="19" customWidth="1"/>
    <col min="7461" max="7680" width="11.42578125" style="19"/>
    <col min="7681" max="7681" width="10.5703125" style="19" customWidth="1"/>
    <col min="7682" max="7682" width="66" style="19" customWidth="1"/>
    <col min="7683" max="7683" width="4.5703125" style="19" customWidth="1"/>
    <col min="7684" max="7685" width="11.5703125" style="19" customWidth="1"/>
    <col min="7686" max="7686" width="12.140625" style="19" customWidth="1"/>
    <col min="7687" max="7687" width="13.42578125" style="19" customWidth="1"/>
    <col min="7688" max="7711" width="0" style="19" hidden="1" customWidth="1"/>
    <col min="7712" max="7712" width="14.42578125" style="19" bestFit="1" customWidth="1"/>
    <col min="7713" max="7713" width="13.5703125" style="19" customWidth="1"/>
    <col min="7714" max="7714" width="15.140625" style="19" customWidth="1"/>
    <col min="7715" max="7715" width="13.5703125" style="19" customWidth="1"/>
    <col min="7716" max="7716" width="16.85546875" style="19" customWidth="1"/>
    <col min="7717" max="7936" width="11.42578125" style="19"/>
    <col min="7937" max="7937" width="10.5703125" style="19" customWidth="1"/>
    <col min="7938" max="7938" width="66" style="19" customWidth="1"/>
    <col min="7939" max="7939" width="4.5703125" style="19" customWidth="1"/>
    <col min="7940" max="7941" width="11.5703125" style="19" customWidth="1"/>
    <col min="7942" max="7942" width="12.140625" style="19" customWidth="1"/>
    <col min="7943" max="7943" width="13.42578125" style="19" customWidth="1"/>
    <col min="7944" max="7967" width="0" style="19" hidden="1" customWidth="1"/>
    <col min="7968" max="7968" width="14.42578125" style="19" bestFit="1" customWidth="1"/>
    <col min="7969" max="7969" width="13.5703125" style="19" customWidth="1"/>
    <col min="7970" max="7970" width="15.140625" style="19" customWidth="1"/>
    <col min="7971" max="7971" width="13.5703125" style="19" customWidth="1"/>
    <col min="7972" max="7972" width="16.85546875" style="19" customWidth="1"/>
    <col min="7973" max="8192" width="11.42578125" style="19"/>
    <col min="8193" max="8193" width="10.5703125" style="19" customWidth="1"/>
    <col min="8194" max="8194" width="66" style="19" customWidth="1"/>
    <col min="8195" max="8195" width="4.5703125" style="19" customWidth="1"/>
    <col min="8196" max="8197" width="11.5703125" style="19" customWidth="1"/>
    <col min="8198" max="8198" width="12.140625" style="19" customWidth="1"/>
    <col min="8199" max="8199" width="13.42578125" style="19" customWidth="1"/>
    <col min="8200" max="8223" width="0" style="19" hidden="1" customWidth="1"/>
    <col min="8224" max="8224" width="14.42578125" style="19" bestFit="1" customWidth="1"/>
    <col min="8225" max="8225" width="13.5703125" style="19" customWidth="1"/>
    <col min="8226" max="8226" width="15.140625" style="19" customWidth="1"/>
    <col min="8227" max="8227" width="13.5703125" style="19" customWidth="1"/>
    <col min="8228" max="8228" width="16.85546875" style="19" customWidth="1"/>
    <col min="8229" max="8448" width="11.42578125" style="19"/>
    <col min="8449" max="8449" width="10.5703125" style="19" customWidth="1"/>
    <col min="8450" max="8450" width="66" style="19" customWidth="1"/>
    <col min="8451" max="8451" width="4.5703125" style="19" customWidth="1"/>
    <col min="8452" max="8453" width="11.5703125" style="19" customWidth="1"/>
    <col min="8454" max="8454" width="12.140625" style="19" customWidth="1"/>
    <col min="8455" max="8455" width="13.42578125" style="19" customWidth="1"/>
    <col min="8456" max="8479" width="0" style="19" hidden="1" customWidth="1"/>
    <col min="8480" max="8480" width="14.42578125" style="19" bestFit="1" customWidth="1"/>
    <col min="8481" max="8481" width="13.5703125" style="19" customWidth="1"/>
    <col min="8482" max="8482" width="15.140625" style="19" customWidth="1"/>
    <col min="8483" max="8483" width="13.5703125" style="19" customWidth="1"/>
    <col min="8484" max="8484" width="16.85546875" style="19" customWidth="1"/>
    <col min="8485" max="8704" width="11.42578125" style="19"/>
    <col min="8705" max="8705" width="10.5703125" style="19" customWidth="1"/>
    <col min="8706" max="8706" width="66" style="19" customWidth="1"/>
    <col min="8707" max="8707" width="4.5703125" style="19" customWidth="1"/>
    <col min="8708" max="8709" width="11.5703125" style="19" customWidth="1"/>
    <col min="8710" max="8710" width="12.140625" style="19" customWidth="1"/>
    <col min="8711" max="8711" width="13.42578125" style="19" customWidth="1"/>
    <col min="8712" max="8735" width="0" style="19" hidden="1" customWidth="1"/>
    <col min="8736" max="8736" width="14.42578125" style="19" bestFit="1" customWidth="1"/>
    <col min="8737" max="8737" width="13.5703125" style="19" customWidth="1"/>
    <col min="8738" max="8738" width="15.140625" style="19" customWidth="1"/>
    <col min="8739" max="8739" width="13.5703125" style="19" customWidth="1"/>
    <col min="8740" max="8740" width="16.85546875" style="19" customWidth="1"/>
    <col min="8741" max="8960" width="11.42578125" style="19"/>
    <col min="8961" max="8961" width="10.5703125" style="19" customWidth="1"/>
    <col min="8962" max="8962" width="66" style="19" customWidth="1"/>
    <col min="8963" max="8963" width="4.5703125" style="19" customWidth="1"/>
    <col min="8964" max="8965" width="11.5703125" style="19" customWidth="1"/>
    <col min="8966" max="8966" width="12.140625" style="19" customWidth="1"/>
    <col min="8967" max="8967" width="13.42578125" style="19" customWidth="1"/>
    <col min="8968" max="8991" width="0" style="19" hidden="1" customWidth="1"/>
    <col min="8992" max="8992" width="14.42578125" style="19" bestFit="1" customWidth="1"/>
    <col min="8993" max="8993" width="13.5703125" style="19" customWidth="1"/>
    <col min="8994" max="8994" width="15.140625" style="19" customWidth="1"/>
    <col min="8995" max="8995" width="13.5703125" style="19" customWidth="1"/>
    <col min="8996" max="8996" width="16.85546875" style="19" customWidth="1"/>
    <col min="8997" max="9216" width="11.42578125" style="19"/>
    <col min="9217" max="9217" width="10.5703125" style="19" customWidth="1"/>
    <col min="9218" max="9218" width="66" style="19" customWidth="1"/>
    <col min="9219" max="9219" width="4.5703125" style="19" customWidth="1"/>
    <col min="9220" max="9221" width="11.5703125" style="19" customWidth="1"/>
    <col min="9222" max="9222" width="12.140625" style="19" customWidth="1"/>
    <col min="9223" max="9223" width="13.42578125" style="19" customWidth="1"/>
    <col min="9224" max="9247" width="0" style="19" hidden="1" customWidth="1"/>
    <col min="9248" max="9248" width="14.42578125" style="19" bestFit="1" customWidth="1"/>
    <col min="9249" max="9249" width="13.5703125" style="19" customWidth="1"/>
    <col min="9250" max="9250" width="15.140625" style="19" customWidth="1"/>
    <col min="9251" max="9251" width="13.5703125" style="19" customWidth="1"/>
    <col min="9252" max="9252" width="16.85546875" style="19" customWidth="1"/>
    <col min="9253" max="9472" width="11.42578125" style="19"/>
    <col min="9473" max="9473" width="10.5703125" style="19" customWidth="1"/>
    <col min="9474" max="9474" width="66" style="19" customWidth="1"/>
    <col min="9475" max="9475" width="4.5703125" style="19" customWidth="1"/>
    <col min="9476" max="9477" width="11.5703125" style="19" customWidth="1"/>
    <col min="9478" max="9478" width="12.140625" style="19" customWidth="1"/>
    <col min="9479" max="9479" width="13.42578125" style="19" customWidth="1"/>
    <col min="9480" max="9503" width="0" style="19" hidden="1" customWidth="1"/>
    <col min="9504" max="9504" width="14.42578125" style="19" bestFit="1" customWidth="1"/>
    <col min="9505" max="9505" width="13.5703125" style="19" customWidth="1"/>
    <col min="9506" max="9506" width="15.140625" style="19" customWidth="1"/>
    <col min="9507" max="9507" width="13.5703125" style="19" customWidth="1"/>
    <col min="9508" max="9508" width="16.85546875" style="19" customWidth="1"/>
    <col min="9509" max="9728" width="11.42578125" style="19"/>
    <col min="9729" max="9729" width="10.5703125" style="19" customWidth="1"/>
    <col min="9730" max="9730" width="66" style="19" customWidth="1"/>
    <col min="9731" max="9731" width="4.5703125" style="19" customWidth="1"/>
    <col min="9732" max="9733" width="11.5703125" style="19" customWidth="1"/>
    <col min="9734" max="9734" width="12.140625" style="19" customWidth="1"/>
    <col min="9735" max="9735" width="13.42578125" style="19" customWidth="1"/>
    <col min="9736" max="9759" width="0" style="19" hidden="1" customWidth="1"/>
    <col min="9760" max="9760" width="14.42578125" style="19" bestFit="1" customWidth="1"/>
    <col min="9761" max="9761" width="13.5703125" style="19" customWidth="1"/>
    <col min="9762" max="9762" width="15.140625" style="19" customWidth="1"/>
    <col min="9763" max="9763" width="13.5703125" style="19" customWidth="1"/>
    <col min="9764" max="9764" width="16.85546875" style="19" customWidth="1"/>
    <col min="9765" max="9984" width="11.42578125" style="19"/>
    <col min="9985" max="9985" width="10.5703125" style="19" customWidth="1"/>
    <col min="9986" max="9986" width="66" style="19" customWidth="1"/>
    <col min="9987" max="9987" width="4.5703125" style="19" customWidth="1"/>
    <col min="9988" max="9989" width="11.5703125" style="19" customWidth="1"/>
    <col min="9990" max="9990" width="12.140625" style="19" customWidth="1"/>
    <col min="9991" max="9991" width="13.42578125" style="19" customWidth="1"/>
    <col min="9992" max="10015" width="0" style="19" hidden="1" customWidth="1"/>
    <col min="10016" max="10016" width="14.42578125" style="19" bestFit="1" customWidth="1"/>
    <col min="10017" max="10017" width="13.5703125" style="19" customWidth="1"/>
    <col min="10018" max="10018" width="15.140625" style="19" customWidth="1"/>
    <col min="10019" max="10019" width="13.5703125" style="19" customWidth="1"/>
    <col min="10020" max="10020" width="16.85546875" style="19" customWidth="1"/>
    <col min="10021" max="10240" width="11.42578125" style="19"/>
    <col min="10241" max="10241" width="10.5703125" style="19" customWidth="1"/>
    <col min="10242" max="10242" width="66" style="19" customWidth="1"/>
    <col min="10243" max="10243" width="4.5703125" style="19" customWidth="1"/>
    <col min="10244" max="10245" width="11.5703125" style="19" customWidth="1"/>
    <col min="10246" max="10246" width="12.140625" style="19" customWidth="1"/>
    <col min="10247" max="10247" width="13.42578125" style="19" customWidth="1"/>
    <col min="10248" max="10271" width="0" style="19" hidden="1" customWidth="1"/>
    <col min="10272" max="10272" width="14.42578125" style="19" bestFit="1" customWidth="1"/>
    <col min="10273" max="10273" width="13.5703125" style="19" customWidth="1"/>
    <col min="10274" max="10274" width="15.140625" style="19" customWidth="1"/>
    <col min="10275" max="10275" width="13.5703125" style="19" customWidth="1"/>
    <col min="10276" max="10276" width="16.85546875" style="19" customWidth="1"/>
    <col min="10277" max="10496" width="11.42578125" style="19"/>
    <col min="10497" max="10497" width="10.5703125" style="19" customWidth="1"/>
    <col min="10498" max="10498" width="66" style="19" customWidth="1"/>
    <col min="10499" max="10499" width="4.5703125" style="19" customWidth="1"/>
    <col min="10500" max="10501" width="11.5703125" style="19" customWidth="1"/>
    <col min="10502" max="10502" width="12.140625" style="19" customWidth="1"/>
    <col min="10503" max="10503" width="13.42578125" style="19" customWidth="1"/>
    <col min="10504" max="10527" width="0" style="19" hidden="1" customWidth="1"/>
    <col min="10528" max="10528" width="14.42578125" style="19" bestFit="1" customWidth="1"/>
    <col min="10529" max="10529" width="13.5703125" style="19" customWidth="1"/>
    <col min="10530" max="10530" width="15.140625" style="19" customWidth="1"/>
    <col min="10531" max="10531" width="13.5703125" style="19" customWidth="1"/>
    <col min="10532" max="10532" width="16.85546875" style="19" customWidth="1"/>
    <col min="10533" max="10752" width="11.42578125" style="19"/>
    <col min="10753" max="10753" width="10.5703125" style="19" customWidth="1"/>
    <col min="10754" max="10754" width="66" style="19" customWidth="1"/>
    <col min="10755" max="10755" width="4.5703125" style="19" customWidth="1"/>
    <col min="10756" max="10757" width="11.5703125" style="19" customWidth="1"/>
    <col min="10758" max="10758" width="12.140625" style="19" customWidth="1"/>
    <col min="10759" max="10759" width="13.42578125" style="19" customWidth="1"/>
    <col min="10760" max="10783" width="0" style="19" hidden="1" customWidth="1"/>
    <col min="10784" max="10784" width="14.42578125" style="19" bestFit="1" customWidth="1"/>
    <col min="10785" max="10785" width="13.5703125" style="19" customWidth="1"/>
    <col min="10786" max="10786" width="15.140625" style="19" customWidth="1"/>
    <col min="10787" max="10787" width="13.5703125" style="19" customWidth="1"/>
    <col min="10788" max="10788" width="16.85546875" style="19" customWidth="1"/>
    <col min="10789" max="11008" width="11.42578125" style="19"/>
    <col min="11009" max="11009" width="10.5703125" style="19" customWidth="1"/>
    <col min="11010" max="11010" width="66" style="19" customWidth="1"/>
    <col min="11011" max="11011" width="4.5703125" style="19" customWidth="1"/>
    <col min="11012" max="11013" width="11.5703125" style="19" customWidth="1"/>
    <col min="11014" max="11014" width="12.140625" style="19" customWidth="1"/>
    <col min="11015" max="11015" width="13.42578125" style="19" customWidth="1"/>
    <col min="11016" max="11039" width="0" style="19" hidden="1" customWidth="1"/>
    <col min="11040" max="11040" width="14.42578125" style="19" bestFit="1" customWidth="1"/>
    <col min="11041" max="11041" width="13.5703125" style="19" customWidth="1"/>
    <col min="11042" max="11042" width="15.140625" style="19" customWidth="1"/>
    <col min="11043" max="11043" width="13.5703125" style="19" customWidth="1"/>
    <col min="11044" max="11044" width="16.85546875" style="19" customWidth="1"/>
    <col min="11045" max="11264" width="11.42578125" style="19"/>
    <col min="11265" max="11265" width="10.5703125" style="19" customWidth="1"/>
    <col min="11266" max="11266" width="66" style="19" customWidth="1"/>
    <col min="11267" max="11267" width="4.5703125" style="19" customWidth="1"/>
    <col min="11268" max="11269" width="11.5703125" style="19" customWidth="1"/>
    <col min="11270" max="11270" width="12.140625" style="19" customWidth="1"/>
    <col min="11271" max="11271" width="13.42578125" style="19" customWidth="1"/>
    <col min="11272" max="11295" width="0" style="19" hidden="1" customWidth="1"/>
    <col min="11296" max="11296" width="14.42578125" style="19" bestFit="1" customWidth="1"/>
    <col min="11297" max="11297" width="13.5703125" style="19" customWidth="1"/>
    <col min="11298" max="11298" width="15.140625" style="19" customWidth="1"/>
    <col min="11299" max="11299" width="13.5703125" style="19" customWidth="1"/>
    <col min="11300" max="11300" width="16.85546875" style="19" customWidth="1"/>
    <col min="11301" max="11520" width="11.42578125" style="19"/>
    <col min="11521" max="11521" width="10.5703125" style="19" customWidth="1"/>
    <col min="11522" max="11522" width="66" style="19" customWidth="1"/>
    <col min="11523" max="11523" width="4.5703125" style="19" customWidth="1"/>
    <col min="11524" max="11525" width="11.5703125" style="19" customWidth="1"/>
    <col min="11526" max="11526" width="12.140625" style="19" customWidth="1"/>
    <col min="11527" max="11527" width="13.42578125" style="19" customWidth="1"/>
    <col min="11528" max="11551" width="0" style="19" hidden="1" customWidth="1"/>
    <col min="11552" max="11552" width="14.42578125" style="19" bestFit="1" customWidth="1"/>
    <col min="11553" max="11553" width="13.5703125" style="19" customWidth="1"/>
    <col min="11554" max="11554" width="15.140625" style="19" customWidth="1"/>
    <col min="11555" max="11555" width="13.5703125" style="19" customWidth="1"/>
    <col min="11556" max="11556" width="16.85546875" style="19" customWidth="1"/>
    <col min="11557" max="11776" width="11.42578125" style="19"/>
    <col min="11777" max="11777" width="10.5703125" style="19" customWidth="1"/>
    <col min="11778" max="11778" width="66" style="19" customWidth="1"/>
    <col min="11779" max="11779" width="4.5703125" style="19" customWidth="1"/>
    <col min="11780" max="11781" width="11.5703125" style="19" customWidth="1"/>
    <col min="11782" max="11782" width="12.140625" style="19" customWidth="1"/>
    <col min="11783" max="11783" width="13.42578125" style="19" customWidth="1"/>
    <col min="11784" max="11807" width="0" style="19" hidden="1" customWidth="1"/>
    <col min="11808" max="11808" width="14.42578125" style="19" bestFit="1" customWidth="1"/>
    <col min="11809" max="11809" width="13.5703125" style="19" customWidth="1"/>
    <col min="11810" max="11810" width="15.140625" style="19" customWidth="1"/>
    <col min="11811" max="11811" width="13.5703125" style="19" customWidth="1"/>
    <col min="11812" max="11812" width="16.85546875" style="19" customWidth="1"/>
    <col min="11813" max="12032" width="11.42578125" style="19"/>
    <col min="12033" max="12033" width="10.5703125" style="19" customWidth="1"/>
    <col min="12034" max="12034" width="66" style="19" customWidth="1"/>
    <col min="12035" max="12035" width="4.5703125" style="19" customWidth="1"/>
    <col min="12036" max="12037" width="11.5703125" style="19" customWidth="1"/>
    <col min="12038" max="12038" width="12.140625" style="19" customWidth="1"/>
    <col min="12039" max="12039" width="13.42578125" style="19" customWidth="1"/>
    <col min="12040" max="12063" width="0" style="19" hidden="1" customWidth="1"/>
    <col min="12064" max="12064" width="14.42578125" style="19" bestFit="1" customWidth="1"/>
    <col min="12065" max="12065" width="13.5703125" style="19" customWidth="1"/>
    <col min="12066" max="12066" width="15.140625" style="19" customWidth="1"/>
    <col min="12067" max="12067" width="13.5703125" style="19" customWidth="1"/>
    <col min="12068" max="12068" width="16.85546875" style="19" customWidth="1"/>
    <col min="12069" max="12288" width="11.42578125" style="19"/>
    <col min="12289" max="12289" width="10.5703125" style="19" customWidth="1"/>
    <col min="12290" max="12290" width="66" style="19" customWidth="1"/>
    <col min="12291" max="12291" width="4.5703125" style="19" customWidth="1"/>
    <col min="12292" max="12293" width="11.5703125" style="19" customWidth="1"/>
    <col min="12294" max="12294" width="12.140625" style="19" customWidth="1"/>
    <col min="12295" max="12295" width="13.42578125" style="19" customWidth="1"/>
    <col min="12296" max="12319" width="0" style="19" hidden="1" customWidth="1"/>
    <col min="12320" max="12320" width="14.42578125" style="19" bestFit="1" customWidth="1"/>
    <col min="12321" max="12321" width="13.5703125" style="19" customWidth="1"/>
    <col min="12322" max="12322" width="15.140625" style="19" customWidth="1"/>
    <col min="12323" max="12323" width="13.5703125" style="19" customWidth="1"/>
    <col min="12324" max="12324" width="16.85546875" style="19" customWidth="1"/>
    <col min="12325" max="12544" width="11.42578125" style="19"/>
    <col min="12545" max="12545" width="10.5703125" style="19" customWidth="1"/>
    <col min="12546" max="12546" width="66" style="19" customWidth="1"/>
    <col min="12547" max="12547" width="4.5703125" style="19" customWidth="1"/>
    <col min="12548" max="12549" width="11.5703125" style="19" customWidth="1"/>
    <col min="12550" max="12550" width="12.140625" style="19" customWidth="1"/>
    <col min="12551" max="12551" width="13.42578125" style="19" customWidth="1"/>
    <col min="12552" max="12575" width="0" style="19" hidden="1" customWidth="1"/>
    <col min="12576" max="12576" width="14.42578125" style="19" bestFit="1" customWidth="1"/>
    <col min="12577" max="12577" width="13.5703125" style="19" customWidth="1"/>
    <col min="12578" max="12578" width="15.140625" style="19" customWidth="1"/>
    <col min="12579" max="12579" width="13.5703125" style="19" customWidth="1"/>
    <col min="12580" max="12580" width="16.85546875" style="19" customWidth="1"/>
    <col min="12581" max="12800" width="11.42578125" style="19"/>
    <col min="12801" max="12801" width="10.5703125" style="19" customWidth="1"/>
    <col min="12802" max="12802" width="66" style="19" customWidth="1"/>
    <col min="12803" max="12803" width="4.5703125" style="19" customWidth="1"/>
    <col min="12804" max="12805" width="11.5703125" style="19" customWidth="1"/>
    <col min="12806" max="12806" width="12.140625" style="19" customWidth="1"/>
    <col min="12807" max="12807" width="13.42578125" style="19" customWidth="1"/>
    <col min="12808" max="12831" width="0" style="19" hidden="1" customWidth="1"/>
    <col min="12832" max="12832" width="14.42578125" style="19" bestFit="1" customWidth="1"/>
    <col min="12833" max="12833" width="13.5703125" style="19" customWidth="1"/>
    <col min="12834" max="12834" width="15.140625" style="19" customWidth="1"/>
    <col min="12835" max="12835" width="13.5703125" style="19" customWidth="1"/>
    <col min="12836" max="12836" width="16.85546875" style="19" customWidth="1"/>
    <col min="12837" max="13056" width="11.42578125" style="19"/>
    <col min="13057" max="13057" width="10.5703125" style="19" customWidth="1"/>
    <col min="13058" max="13058" width="66" style="19" customWidth="1"/>
    <col min="13059" max="13059" width="4.5703125" style="19" customWidth="1"/>
    <col min="13060" max="13061" width="11.5703125" style="19" customWidth="1"/>
    <col min="13062" max="13062" width="12.140625" style="19" customWidth="1"/>
    <col min="13063" max="13063" width="13.42578125" style="19" customWidth="1"/>
    <col min="13064" max="13087" width="0" style="19" hidden="1" customWidth="1"/>
    <col min="13088" max="13088" width="14.42578125" style="19" bestFit="1" customWidth="1"/>
    <col min="13089" max="13089" width="13.5703125" style="19" customWidth="1"/>
    <col min="13090" max="13090" width="15.140625" style="19" customWidth="1"/>
    <col min="13091" max="13091" width="13.5703125" style="19" customWidth="1"/>
    <col min="13092" max="13092" width="16.85546875" style="19" customWidth="1"/>
    <col min="13093" max="13312" width="11.42578125" style="19"/>
    <col min="13313" max="13313" width="10.5703125" style="19" customWidth="1"/>
    <col min="13314" max="13314" width="66" style="19" customWidth="1"/>
    <col min="13315" max="13315" width="4.5703125" style="19" customWidth="1"/>
    <col min="13316" max="13317" width="11.5703125" style="19" customWidth="1"/>
    <col min="13318" max="13318" width="12.140625" style="19" customWidth="1"/>
    <col min="13319" max="13319" width="13.42578125" style="19" customWidth="1"/>
    <col min="13320" max="13343" width="0" style="19" hidden="1" customWidth="1"/>
    <col min="13344" max="13344" width="14.42578125" style="19" bestFit="1" customWidth="1"/>
    <col min="13345" max="13345" width="13.5703125" style="19" customWidth="1"/>
    <col min="13346" max="13346" width="15.140625" style="19" customWidth="1"/>
    <col min="13347" max="13347" width="13.5703125" style="19" customWidth="1"/>
    <col min="13348" max="13348" width="16.85546875" style="19" customWidth="1"/>
    <col min="13349" max="13568" width="11.42578125" style="19"/>
    <col min="13569" max="13569" width="10.5703125" style="19" customWidth="1"/>
    <col min="13570" max="13570" width="66" style="19" customWidth="1"/>
    <col min="13571" max="13571" width="4.5703125" style="19" customWidth="1"/>
    <col min="13572" max="13573" width="11.5703125" style="19" customWidth="1"/>
    <col min="13574" max="13574" width="12.140625" style="19" customWidth="1"/>
    <col min="13575" max="13575" width="13.42578125" style="19" customWidth="1"/>
    <col min="13576" max="13599" width="0" style="19" hidden="1" customWidth="1"/>
    <col min="13600" max="13600" width="14.42578125" style="19" bestFit="1" customWidth="1"/>
    <col min="13601" max="13601" width="13.5703125" style="19" customWidth="1"/>
    <col min="13602" max="13602" width="15.140625" style="19" customWidth="1"/>
    <col min="13603" max="13603" width="13.5703125" style="19" customWidth="1"/>
    <col min="13604" max="13604" width="16.85546875" style="19" customWidth="1"/>
    <col min="13605" max="13824" width="11.42578125" style="19"/>
    <col min="13825" max="13825" width="10.5703125" style="19" customWidth="1"/>
    <col min="13826" max="13826" width="66" style="19" customWidth="1"/>
    <col min="13827" max="13827" width="4.5703125" style="19" customWidth="1"/>
    <col min="13828" max="13829" width="11.5703125" style="19" customWidth="1"/>
    <col min="13830" max="13830" width="12.140625" style="19" customWidth="1"/>
    <col min="13831" max="13831" width="13.42578125" style="19" customWidth="1"/>
    <col min="13832" max="13855" width="0" style="19" hidden="1" customWidth="1"/>
    <col min="13856" max="13856" width="14.42578125" style="19" bestFit="1" customWidth="1"/>
    <col min="13857" max="13857" width="13.5703125" style="19" customWidth="1"/>
    <col min="13858" max="13858" width="15.140625" style="19" customWidth="1"/>
    <col min="13859" max="13859" width="13.5703125" style="19" customWidth="1"/>
    <col min="13860" max="13860" width="16.85546875" style="19" customWidth="1"/>
    <col min="13861" max="14080" width="11.42578125" style="19"/>
    <col min="14081" max="14081" width="10.5703125" style="19" customWidth="1"/>
    <col min="14082" max="14082" width="66" style="19" customWidth="1"/>
    <col min="14083" max="14083" width="4.5703125" style="19" customWidth="1"/>
    <col min="14084" max="14085" width="11.5703125" style="19" customWidth="1"/>
    <col min="14086" max="14086" width="12.140625" style="19" customWidth="1"/>
    <col min="14087" max="14087" width="13.42578125" style="19" customWidth="1"/>
    <col min="14088" max="14111" width="0" style="19" hidden="1" customWidth="1"/>
    <col min="14112" max="14112" width="14.42578125" style="19" bestFit="1" customWidth="1"/>
    <col min="14113" max="14113" width="13.5703125" style="19" customWidth="1"/>
    <col min="14114" max="14114" width="15.140625" style="19" customWidth="1"/>
    <col min="14115" max="14115" width="13.5703125" style="19" customWidth="1"/>
    <col min="14116" max="14116" width="16.85546875" style="19" customWidth="1"/>
    <col min="14117" max="14336" width="11.42578125" style="19"/>
    <col min="14337" max="14337" width="10.5703125" style="19" customWidth="1"/>
    <col min="14338" max="14338" width="66" style="19" customWidth="1"/>
    <col min="14339" max="14339" width="4.5703125" style="19" customWidth="1"/>
    <col min="14340" max="14341" width="11.5703125" style="19" customWidth="1"/>
    <col min="14342" max="14342" width="12.140625" style="19" customWidth="1"/>
    <col min="14343" max="14343" width="13.42578125" style="19" customWidth="1"/>
    <col min="14344" max="14367" width="0" style="19" hidden="1" customWidth="1"/>
    <col min="14368" max="14368" width="14.42578125" style="19" bestFit="1" customWidth="1"/>
    <col min="14369" max="14369" width="13.5703125" style="19" customWidth="1"/>
    <col min="14370" max="14370" width="15.140625" style="19" customWidth="1"/>
    <col min="14371" max="14371" width="13.5703125" style="19" customWidth="1"/>
    <col min="14372" max="14372" width="16.85546875" style="19" customWidth="1"/>
    <col min="14373" max="14592" width="11.42578125" style="19"/>
    <col min="14593" max="14593" width="10.5703125" style="19" customWidth="1"/>
    <col min="14594" max="14594" width="66" style="19" customWidth="1"/>
    <col min="14595" max="14595" width="4.5703125" style="19" customWidth="1"/>
    <col min="14596" max="14597" width="11.5703125" style="19" customWidth="1"/>
    <col min="14598" max="14598" width="12.140625" style="19" customWidth="1"/>
    <col min="14599" max="14599" width="13.42578125" style="19" customWidth="1"/>
    <col min="14600" max="14623" width="0" style="19" hidden="1" customWidth="1"/>
    <col min="14624" max="14624" width="14.42578125" style="19" bestFit="1" customWidth="1"/>
    <col min="14625" max="14625" width="13.5703125" style="19" customWidth="1"/>
    <col min="14626" max="14626" width="15.140625" style="19" customWidth="1"/>
    <col min="14627" max="14627" width="13.5703125" style="19" customWidth="1"/>
    <col min="14628" max="14628" width="16.85546875" style="19" customWidth="1"/>
    <col min="14629" max="14848" width="11.42578125" style="19"/>
    <col min="14849" max="14849" width="10.5703125" style="19" customWidth="1"/>
    <col min="14850" max="14850" width="66" style="19" customWidth="1"/>
    <col min="14851" max="14851" width="4.5703125" style="19" customWidth="1"/>
    <col min="14852" max="14853" width="11.5703125" style="19" customWidth="1"/>
    <col min="14854" max="14854" width="12.140625" style="19" customWidth="1"/>
    <col min="14855" max="14855" width="13.42578125" style="19" customWidth="1"/>
    <col min="14856" max="14879" width="0" style="19" hidden="1" customWidth="1"/>
    <col min="14880" max="14880" width="14.42578125" style="19" bestFit="1" customWidth="1"/>
    <col min="14881" max="14881" width="13.5703125" style="19" customWidth="1"/>
    <col min="14882" max="14882" width="15.140625" style="19" customWidth="1"/>
    <col min="14883" max="14883" width="13.5703125" style="19" customWidth="1"/>
    <col min="14884" max="14884" width="16.85546875" style="19" customWidth="1"/>
    <col min="14885" max="15104" width="11.42578125" style="19"/>
    <col min="15105" max="15105" width="10.5703125" style="19" customWidth="1"/>
    <col min="15106" max="15106" width="66" style="19" customWidth="1"/>
    <col min="15107" max="15107" width="4.5703125" style="19" customWidth="1"/>
    <col min="15108" max="15109" width="11.5703125" style="19" customWidth="1"/>
    <col min="15110" max="15110" width="12.140625" style="19" customWidth="1"/>
    <col min="15111" max="15111" width="13.42578125" style="19" customWidth="1"/>
    <col min="15112" max="15135" width="0" style="19" hidden="1" customWidth="1"/>
    <col min="15136" max="15136" width="14.42578125" style="19" bestFit="1" customWidth="1"/>
    <col min="15137" max="15137" width="13.5703125" style="19" customWidth="1"/>
    <col min="15138" max="15138" width="15.140625" style="19" customWidth="1"/>
    <col min="15139" max="15139" width="13.5703125" style="19" customWidth="1"/>
    <col min="15140" max="15140" width="16.85546875" style="19" customWidth="1"/>
    <col min="15141" max="15360" width="11.42578125" style="19"/>
    <col min="15361" max="15361" width="10.5703125" style="19" customWidth="1"/>
    <col min="15362" max="15362" width="66" style="19" customWidth="1"/>
    <col min="15363" max="15363" width="4.5703125" style="19" customWidth="1"/>
    <col min="15364" max="15365" width="11.5703125" style="19" customWidth="1"/>
    <col min="15366" max="15366" width="12.140625" style="19" customWidth="1"/>
    <col min="15367" max="15367" width="13.42578125" style="19" customWidth="1"/>
    <col min="15368" max="15391" width="0" style="19" hidden="1" customWidth="1"/>
    <col min="15392" max="15392" width="14.42578125" style="19" bestFit="1" customWidth="1"/>
    <col min="15393" max="15393" width="13.5703125" style="19" customWidth="1"/>
    <col min="15394" max="15394" width="15.140625" style="19" customWidth="1"/>
    <col min="15395" max="15395" width="13.5703125" style="19" customWidth="1"/>
    <col min="15396" max="15396" width="16.85546875" style="19" customWidth="1"/>
    <col min="15397" max="15616" width="11.42578125" style="19"/>
    <col min="15617" max="15617" width="10.5703125" style="19" customWidth="1"/>
    <col min="15618" max="15618" width="66" style="19" customWidth="1"/>
    <col min="15619" max="15619" width="4.5703125" style="19" customWidth="1"/>
    <col min="15620" max="15621" width="11.5703125" style="19" customWidth="1"/>
    <col min="15622" max="15622" width="12.140625" style="19" customWidth="1"/>
    <col min="15623" max="15623" width="13.42578125" style="19" customWidth="1"/>
    <col min="15624" max="15647" width="0" style="19" hidden="1" customWidth="1"/>
    <col min="15648" max="15648" width="14.42578125" style="19" bestFit="1" customWidth="1"/>
    <col min="15649" max="15649" width="13.5703125" style="19" customWidth="1"/>
    <col min="15650" max="15650" width="15.140625" style="19" customWidth="1"/>
    <col min="15651" max="15651" width="13.5703125" style="19" customWidth="1"/>
    <col min="15652" max="15652" width="16.85546875" style="19" customWidth="1"/>
    <col min="15653" max="15872" width="11.42578125" style="19"/>
    <col min="15873" max="15873" width="10.5703125" style="19" customWidth="1"/>
    <col min="15874" max="15874" width="66" style="19" customWidth="1"/>
    <col min="15875" max="15875" width="4.5703125" style="19" customWidth="1"/>
    <col min="15876" max="15877" width="11.5703125" style="19" customWidth="1"/>
    <col min="15878" max="15878" width="12.140625" style="19" customWidth="1"/>
    <col min="15879" max="15879" width="13.42578125" style="19" customWidth="1"/>
    <col min="15880" max="15903" width="0" style="19" hidden="1" customWidth="1"/>
    <col min="15904" max="15904" width="14.42578125" style="19" bestFit="1" customWidth="1"/>
    <col min="15905" max="15905" width="13.5703125" style="19" customWidth="1"/>
    <col min="15906" max="15906" width="15.140625" style="19" customWidth="1"/>
    <col min="15907" max="15907" width="13.5703125" style="19" customWidth="1"/>
    <col min="15908" max="15908" width="16.85546875" style="19" customWidth="1"/>
    <col min="15909" max="16128" width="11.42578125" style="19"/>
    <col min="16129" max="16129" width="10.5703125" style="19" customWidth="1"/>
    <col min="16130" max="16130" width="66" style="19" customWidth="1"/>
    <col min="16131" max="16131" width="4.5703125" style="19" customWidth="1"/>
    <col min="16132" max="16133" width="11.5703125" style="19" customWidth="1"/>
    <col min="16134" max="16134" width="12.140625" style="19" customWidth="1"/>
    <col min="16135" max="16135" width="13.42578125" style="19" customWidth="1"/>
    <col min="16136" max="16159" width="0" style="19" hidden="1" customWidth="1"/>
    <col min="16160" max="16160" width="14.42578125" style="19" bestFit="1" customWidth="1"/>
    <col min="16161" max="16161" width="13.5703125" style="19" customWidth="1"/>
    <col min="16162" max="16162" width="15.140625" style="19" customWidth="1"/>
    <col min="16163" max="16163" width="13.5703125" style="19" customWidth="1"/>
    <col min="16164" max="16164" width="16.85546875" style="19" customWidth="1"/>
    <col min="16165" max="16384" width="11.42578125" style="19"/>
  </cols>
  <sheetData>
    <row r="1" spans="1:36" s="3" customFormat="1" ht="24" customHeight="1" x14ac:dyDescent="0.25">
      <c r="A1" s="1"/>
      <c r="B1" s="265" t="s">
        <v>367</v>
      </c>
      <c r="C1" s="266"/>
      <c r="D1" s="266"/>
      <c r="E1" s="266"/>
      <c r="F1" s="266"/>
      <c r="G1" s="2"/>
    </row>
    <row r="2" spans="1:36" s="3" customFormat="1" ht="16.5" customHeight="1" x14ac:dyDescent="0.3">
      <c r="A2" s="1"/>
      <c r="B2" s="267" t="s">
        <v>368</v>
      </c>
      <c r="C2" s="266"/>
      <c r="D2" s="266"/>
      <c r="E2" s="266"/>
      <c r="F2" s="266"/>
      <c r="G2" s="4" t="s">
        <v>374</v>
      </c>
    </row>
    <row r="3" spans="1:36" s="3" customFormat="1" ht="16.5" customHeight="1" x14ac:dyDescent="0.3">
      <c r="A3" s="1"/>
      <c r="B3" s="267" t="s">
        <v>369</v>
      </c>
      <c r="C3" s="266"/>
      <c r="D3" s="266"/>
      <c r="E3" s="266"/>
      <c r="F3" s="268"/>
      <c r="G3" s="5" t="s">
        <v>370</v>
      </c>
    </row>
    <row r="4" spans="1:36" s="3" customFormat="1" ht="14.45" x14ac:dyDescent="0.3">
      <c r="A4" s="1"/>
      <c r="B4" s="6"/>
      <c r="C4" s="1"/>
      <c r="D4" s="1"/>
      <c r="E4" s="1"/>
      <c r="F4" s="7"/>
      <c r="G4" s="7"/>
    </row>
    <row r="5" spans="1:36" s="3" customFormat="1" ht="60.75" customHeight="1" x14ac:dyDescent="0.25">
      <c r="A5" s="269" t="s">
        <v>355</v>
      </c>
      <c r="B5" s="269"/>
      <c r="C5" s="269"/>
      <c r="D5" s="269"/>
      <c r="E5" s="269"/>
      <c r="F5" s="269"/>
      <c r="G5" s="269"/>
    </row>
    <row r="6" spans="1:36" s="3" customFormat="1" ht="15" thickBot="1" x14ac:dyDescent="0.35">
      <c r="A6" s="1"/>
      <c r="B6" s="6"/>
      <c r="C6" s="1"/>
      <c r="D6" s="1"/>
      <c r="E6" s="1"/>
      <c r="F6" s="7"/>
      <c r="G6" s="7"/>
    </row>
    <row r="7" spans="1:36" s="12" customFormat="1" ht="26.25" customHeight="1" x14ac:dyDescent="0.25">
      <c r="A7" s="8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10" t="s">
        <v>5</v>
      </c>
      <c r="G7" s="11" t="s">
        <v>6</v>
      </c>
    </row>
    <row r="8" spans="1:36" ht="15.6" x14ac:dyDescent="0.3">
      <c r="A8" s="13"/>
      <c r="B8" s="14"/>
      <c r="C8" s="15"/>
      <c r="D8" s="15"/>
      <c r="E8" s="16"/>
      <c r="F8" s="17"/>
      <c r="G8" s="18"/>
      <c r="I8" s="20"/>
      <c r="J8" s="21"/>
      <c r="K8" s="22" t="str">
        <f>IF(J8=0," ",IF(I8=0,J8*$D8,I8*J8))</f>
        <v xml:space="preserve"> </v>
      </c>
      <c r="L8" s="23" t="str">
        <f>IF(K8=" "," ",K8-$G8)</f>
        <v xml:space="preserve"> </v>
      </c>
      <c r="N8" s="20"/>
      <c r="O8" s="21"/>
      <c r="P8" s="22" t="str">
        <f>IF(O8=0," ",IF(N8=0,O8*$D8,N8*O8))</f>
        <v xml:space="preserve"> </v>
      </c>
      <c r="R8" s="20"/>
      <c r="S8" s="21"/>
      <c r="T8" s="22" t="str">
        <f>IF(S8=0," ",IF(R8=0,S8*$D8,R8*S8))</f>
        <v xml:space="preserve"> </v>
      </c>
      <c r="V8" s="20"/>
      <c r="W8" s="21"/>
      <c r="X8" s="22" t="str">
        <f>IF(W8=0," ",IF(V8=0,W8*$D8,V8*W8))</f>
        <v xml:space="preserve"> </v>
      </c>
      <c r="Z8" s="24" t="str">
        <f>IF(MIN(X8,T8,P8,K8)=0," ",MIN(X8,T8,P8,K8))</f>
        <v xml:space="preserve"> </v>
      </c>
      <c r="AA8" s="21"/>
      <c r="AB8" s="21" t="str">
        <f>IF(MAX(T8,X8,K8:P8)=0," ",MAX(T8,X8,K8:P8))</f>
        <v xml:space="preserve"> </v>
      </c>
      <c r="AD8" s="25" t="str">
        <f>IF(Z8=" "," ",(AB8-Z8)/Z8)</f>
        <v xml:space="preserve"> </v>
      </c>
      <c r="AE8" s="26" t="str">
        <f>IF(OR(G8=0,G8=" ",Z8=" ")," ",(Z8-G8)/G8)</f>
        <v xml:space="preserve"> </v>
      </c>
      <c r="AH8" s="28"/>
      <c r="AI8" s="28"/>
      <c r="AJ8" s="29"/>
    </row>
    <row r="9" spans="1:36" ht="18" x14ac:dyDescent="0.35">
      <c r="A9" s="30"/>
      <c r="B9" s="31" t="s">
        <v>7</v>
      </c>
      <c r="C9" s="32"/>
      <c r="D9" s="32"/>
      <c r="E9" s="33"/>
      <c r="F9" s="34"/>
      <c r="G9" s="35" t="str">
        <f>+IF(F9="","",IF(E9="",D9*F9,E9*F9))</f>
        <v/>
      </c>
      <c r="I9" s="20"/>
      <c r="J9" s="21"/>
      <c r="K9" s="22"/>
      <c r="L9" s="23"/>
      <c r="N9" s="20"/>
      <c r="O9" s="21"/>
      <c r="P9" s="22"/>
      <c r="R9" s="20"/>
      <c r="S9" s="21"/>
      <c r="T9" s="22"/>
      <c r="V9" s="20"/>
      <c r="W9" s="21"/>
      <c r="X9" s="22"/>
      <c r="Z9" s="24"/>
      <c r="AA9" s="21"/>
      <c r="AB9" s="21"/>
      <c r="AD9" s="25"/>
      <c r="AE9" s="26"/>
      <c r="AH9" s="28"/>
      <c r="AI9" s="28"/>
      <c r="AJ9" s="29"/>
    </row>
    <row r="10" spans="1:36" ht="15.6" x14ac:dyDescent="0.3">
      <c r="A10" s="36"/>
      <c r="B10" s="36"/>
      <c r="C10" s="37"/>
      <c r="D10" s="37"/>
      <c r="E10" s="38"/>
      <c r="F10" s="39"/>
      <c r="G10" s="40"/>
      <c r="I10" s="20"/>
      <c r="J10" s="21"/>
      <c r="K10" s="22"/>
      <c r="L10" s="23"/>
      <c r="N10" s="20"/>
      <c r="O10" s="21"/>
      <c r="P10" s="22"/>
      <c r="R10" s="20"/>
      <c r="S10" s="21"/>
      <c r="T10" s="22"/>
      <c r="V10" s="20"/>
      <c r="W10" s="21"/>
      <c r="X10" s="22"/>
      <c r="Z10" s="24"/>
      <c r="AA10" s="21"/>
      <c r="AB10" s="21"/>
      <c r="AD10" s="25"/>
      <c r="AE10" s="26"/>
      <c r="AH10" s="28"/>
      <c r="AI10" s="28"/>
      <c r="AJ10" s="29"/>
    </row>
    <row r="11" spans="1:36" x14ac:dyDescent="0.25">
      <c r="A11" s="36" t="s">
        <v>8</v>
      </c>
      <c r="B11" s="36" t="s">
        <v>9</v>
      </c>
      <c r="C11" s="37" t="s">
        <v>10</v>
      </c>
      <c r="D11" s="37">
        <v>1</v>
      </c>
      <c r="E11" s="38"/>
      <c r="F11" s="39"/>
      <c r="G11" s="202">
        <f>E11*F11</f>
        <v>0</v>
      </c>
      <c r="I11" s="20"/>
      <c r="J11" s="21"/>
      <c r="K11" s="22"/>
      <c r="L11" s="23"/>
      <c r="N11" s="20"/>
      <c r="O11" s="21"/>
      <c r="P11" s="22"/>
      <c r="R11" s="20"/>
      <c r="S11" s="21"/>
      <c r="T11" s="22"/>
      <c r="V11" s="20"/>
      <c r="W11" s="21"/>
      <c r="X11" s="22"/>
      <c r="Z11" s="24"/>
      <c r="AA11" s="21"/>
      <c r="AB11" s="21"/>
      <c r="AD11" s="25"/>
      <c r="AE11" s="26"/>
      <c r="AH11" s="28"/>
      <c r="AI11" s="28"/>
      <c r="AJ11" s="29"/>
    </row>
    <row r="12" spans="1:36" ht="15.6" x14ac:dyDescent="0.3">
      <c r="A12" s="36" t="s">
        <v>8</v>
      </c>
      <c r="B12" s="36" t="s">
        <v>11</v>
      </c>
      <c r="C12" s="37" t="s">
        <v>10</v>
      </c>
      <c r="D12" s="37">
        <v>1</v>
      </c>
      <c r="E12" s="38"/>
      <c r="F12" s="39"/>
      <c r="G12" s="202">
        <f t="shared" ref="G12:G13" si="0">E12*F12</f>
        <v>0</v>
      </c>
      <c r="I12" s="20"/>
      <c r="J12" s="21"/>
      <c r="K12" s="22"/>
      <c r="L12" s="23"/>
      <c r="N12" s="20"/>
      <c r="O12" s="21"/>
      <c r="P12" s="22"/>
      <c r="R12" s="20"/>
      <c r="S12" s="21"/>
      <c r="T12" s="22"/>
      <c r="V12" s="20"/>
      <c r="W12" s="21"/>
      <c r="X12" s="22"/>
      <c r="Z12" s="24"/>
      <c r="AA12" s="21"/>
      <c r="AB12" s="21"/>
      <c r="AD12" s="25"/>
      <c r="AE12" s="26"/>
      <c r="AH12" s="28"/>
      <c r="AI12" s="28"/>
      <c r="AJ12" s="29"/>
    </row>
    <row r="13" spans="1:36" x14ac:dyDescent="0.25">
      <c r="A13" s="36" t="s">
        <v>8</v>
      </c>
      <c r="B13" s="36" t="s">
        <v>12</v>
      </c>
      <c r="C13" s="37" t="s">
        <v>10</v>
      </c>
      <c r="D13" s="37">
        <v>1</v>
      </c>
      <c r="E13" s="38"/>
      <c r="F13" s="39"/>
      <c r="G13" s="202">
        <f t="shared" si="0"/>
        <v>0</v>
      </c>
      <c r="I13" s="20"/>
      <c r="J13" s="21"/>
      <c r="K13" s="22"/>
      <c r="L13" s="23"/>
      <c r="N13" s="20"/>
      <c r="O13" s="21"/>
      <c r="P13" s="22"/>
      <c r="R13" s="20"/>
      <c r="S13" s="21"/>
      <c r="T13" s="22"/>
      <c r="V13" s="20"/>
      <c r="W13" s="21"/>
      <c r="X13" s="22"/>
      <c r="Z13" s="24"/>
      <c r="AA13" s="21"/>
      <c r="AB13" s="21"/>
      <c r="AD13" s="25"/>
      <c r="AE13" s="26"/>
      <c r="AH13" s="28"/>
      <c r="AI13" s="28"/>
      <c r="AJ13" s="29"/>
    </row>
    <row r="14" spans="1:36" ht="15.6" x14ac:dyDescent="0.3">
      <c r="A14" s="36"/>
      <c r="B14" s="36"/>
      <c r="C14" s="37"/>
      <c r="D14" s="37"/>
      <c r="E14" s="38"/>
      <c r="F14" s="39"/>
      <c r="G14" s="40" t="str">
        <f t="shared" ref="G14:G75" si="1">+IF(F14="","",IF(E14="",D14*F14,E14*F14))</f>
        <v/>
      </c>
      <c r="I14" s="20"/>
      <c r="J14" s="21"/>
      <c r="K14" s="22"/>
      <c r="L14" s="23"/>
      <c r="N14" s="20"/>
      <c r="O14" s="21"/>
      <c r="P14" s="22"/>
      <c r="R14" s="20"/>
      <c r="S14" s="21"/>
      <c r="T14" s="22"/>
      <c r="V14" s="20"/>
      <c r="W14" s="21"/>
      <c r="X14" s="22"/>
      <c r="Z14" s="24"/>
      <c r="AA14" s="21"/>
      <c r="AB14" s="21"/>
      <c r="AD14" s="25"/>
      <c r="AE14" s="26"/>
      <c r="AH14" s="28"/>
      <c r="AI14" s="28"/>
      <c r="AJ14" s="29"/>
    </row>
    <row r="15" spans="1:36" ht="18" x14ac:dyDescent="0.35">
      <c r="A15" s="30"/>
      <c r="B15" s="31" t="s">
        <v>13</v>
      </c>
      <c r="C15" s="32"/>
      <c r="D15" s="32"/>
      <c r="E15" s="33"/>
      <c r="F15" s="34"/>
      <c r="G15" s="35" t="str">
        <f t="shared" si="1"/>
        <v/>
      </c>
      <c r="I15" s="20"/>
      <c r="J15" s="21"/>
      <c r="K15" s="22"/>
      <c r="L15" s="23"/>
      <c r="N15" s="20"/>
      <c r="O15" s="21"/>
      <c r="P15" s="22"/>
      <c r="R15" s="20"/>
      <c r="S15" s="21"/>
      <c r="T15" s="22"/>
      <c r="V15" s="20"/>
      <c r="W15" s="21"/>
      <c r="X15" s="22"/>
      <c r="Z15" s="24"/>
      <c r="AA15" s="21"/>
      <c r="AB15" s="21"/>
      <c r="AD15" s="25"/>
      <c r="AE15" s="26"/>
      <c r="AH15" s="28"/>
      <c r="AI15" s="28"/>
      <c r="AJ15" s="29"/>
    </row>
    <row r="16" spans="1:36" ht="15.6" x14ac:dyDescent="0.3">
      <c r="A16" s="36"/>
      <c r="B16" s="36"/>
      <c r="C16" s="37"/>
      <c r="D16" s="37"/>
      <c r="E16" s="38"/>
      <c r="F16" s="39"/>
      <c r="G16" s="40" t="str">
        <f t="shared" si="1"/>
        <v/>
      </c>
      <c r="I16" s="20"/>
      <c r="J16" s="21"/>
      <c r="K16" s="22" t="str">
        <f>IF(J16=0," ",IF(I16=0,J16*$D16,I16*J16))</f>
        <v xml:space="preserve"> </v>
      </c>
      <c r="L16" s="23" t="str">
        <f>IF(K16=" "," ",K16-$G16)</f>
        <v xml:space="preserve"> </v>
      </c>
      <c r="N16" s="20"/>
      <c r="O16" s="21"/>
      <c r="P16" s="22" t="str">
        <f>IF(O16=0," ",IF(N16=0,O16*$D16,N16*O16))</f>
        <v xml:space="preserve"> </v>
      </c>
      <c r="R16" s="20"/>
      <c r="S16" s="21"/>
      <c r="T16" s="22" t="str">
        <f>IF(S16=0," ",IF(R16=0,S16*$D16,R16*S16))</f>
        <v xml:space="preserve"> </v>
      </c>
      <c r="V16" s="20"/>
      <c r="W16" s="21"/>
      <c r="X16" s="22" t="str">
        <f>IF(W16=0," ",IF(V16=0,W16*$D16,V16*W16))</f>
        <v xml:space="preserve"> </v>
      </c>
      <c r="Z16" s="24" t="str">
        <f>IF(MIN(X16,T16,P16,K16)=0," ",MIN(X16,T16,P16,K16))</f>
        <v xml:space="preserve"> </v>
      </c>
      <c r="AA16" s="21"/>
      <c r="AB16" s="21" t="str">
        <f>IF(MAX(T16,X16,K16:P16)=0," ",MAX(T16,X16,K16:P16))</f>
        <v xml:space="preserve"> </v>
      </c>
      <c r="AD16" s="25" t="str">
        <f>IF(Z16=" "," ",(AB16-Z16)/Z16)</f>
        <v xml:space="preserve"> </v>
      </c>
      <c r="AE16" s="26" t="str">
        <f>IF(OR(G16=0,G16=" ",Z16=" ")," ",(Z16-G16)/G16)</f>
        <v xml:space="preserve"> </v>
      </c>
      <c r="AH16" s="28"/>
      <c r="AI16" s="28"/>
      <c r="AJ16" s="29"/>
    </row>
    <row r="17" spans="1:36" x14ac:dyDescent="0.25">
      <c r="A17" s="41" t="s">
        <v>14</v>
      </c>
      <c r="B17" s="41" t="s">
        <v>15</v>
      </c>
      <c r="C17" s="37"/>
      <c r="D17" s="37"/>
      <c r="E17" s="38"/>
      <c r="F17" s="39"/>
      <c r="G17" s="40" t="str">
        <f t="shared" si="1"/>
        <v/>
      </c>
      <c r="I17" s="20"/>
      <c r="J17" s="21"/>
      <c r="K17" s="22"/>
      <c r="L17" s="23"/>
      <c r="M17" s="42"/>
      <c r="N17" s="20"/>
      <c r="O17" s="21"/>
      <c r="P17" s="22"/>
      <c r="Q17" s="42"/>
      <c r="R17" s="20"/>
      <c r="S17" s="21"/>
      <c r="T17" s="22"/>
      <c r="U17" s="42"/>
      <c r="V17" s="20"/>
      <c r="W17" s="21"/>
      <c r="X17" s="22"/>
      <c r="Z17" s="24"/>
      <c r="AA17" s="21"/>
      <c r="AB17" s="21"/>
      <c r="AD17" s="25"/>
      <c r="AE17" s="26"/>
      <c r="AH17" s="28"/>
      <c r="AI17" s="28"/>
      <c r="AJ17" s="43"/>
    </row>
    <row r="18" spans="1:36" x14ac:dyDescent="0.25">
      <c r="A18" s="36" t="s">
        <v>16</v>
      </c>
      <c r="B18" s="36" t="s">
        <v>17</v>
      </c>
      <c r="C18" s="37" t="s">
        <v>18</v>
      </c>
      <c r="D18" s="37">
        <v>5452</v>
      </c>
      <c r="E18" s="38"/>
      <c r="F18" s="44"/>
      <c r="G18" s="202">
        <f>E18*F18</f>
        <v>0</v>
      </c>
      <c r="I18" s="20"/>
      <c r="J18" s="21"/>
      <c r="K18" s="22"/>
      <c r="L18" s="23"/>
      <c r="M18" s="42"/>
      <c r="N18" s="20"/>
      <c r="O18" s="21"/>
      <c r="P18" s="22"/>
      <c r="Q18" s="42"/>
      <c r="R18" s="20"/>
      <c r="S18" s="21"/>
      <c r="T18" s="22"/>
      <c r="U18" s="42"/>
      <c r="V18" s="20"/>
      <c r="W18" s="21"/>
      <c r="X18" s="22"/>
      <c r="Z18" s="24"/>
      <c r="AA18" s="21"/>
      <c r="AB18" s="21"/>
      <c r="AD18" s="25"/>
      <c r="AE18" s="26"/>
      <c r="AH18" s="28"/>
      <c r="AI18" s="28"/>
      <c r="AJ18" s="43"/>
    </row>
    <row r="19" spans="1:36" x14ac:dyDescent="0.25">
      <c r="A19" s="36" t="s">
        <v>19</v>
      </c>
      <c r="B19" s="36" t="s">
        <v>20</v>
      </c>
      <c r="C19" s="37" t="s">
        <v>21</v>
      </c>
      <c r="D19" s="37"/>
      <c r="E19" s="38"/>
      <c r="F19" s="39"/>
      <c r="G19" s="40" t="str">
        <f t="shared" si="1"/>
        <v/>
      </c>
      <c r="I19" s="20"/>
      <c r="J19" s="21"/>
      <c r="K19" s="22"/>
      <c r="L19" s="23"/>
      <c r="M19" s="42"/>
      <c r="N19" s="20"/>
      <c r="O19" s="21"/>
      <c r="P19" s="22"/>
      <c r="Q19" s="42"/>
      <c r="R19" s="20"/>
      <c r="S19" s="21"/>
      <c r="T19" s="22"/>
      <c r="U19" s="42"/>
      <c r="V19" s="20"/>
      <c r="W19" s="21"/>
      <c r="X19" s="22"/>
      <c r="Z19" s="24"/>
      <c r="AA19" s="21"/>
      <c r="AB19" s="21"/>
      <c r="AD19" s="25"/>
      <c r="AE19" s="26"/>
      <c r="AH19" s="28"/>
      <c r="AI19" s="28"/>
      <c r="AJ19" s="43"/>
    </row>
    <row r="20" spans="1:36" ht="15.6" x14ac:dyDescent="0.3">
      <c r="A20" s="36" t="s">
        <v>22</v>
      </c>
      <c r="B20" s="36" t="s">
        <v>23</v>
      </c>
      <c r="C20" s="37" t="s">
        <v>21</v>
      </c>
      <c r="D20" s="37"/>
      <c r="E20" s="38"/>
      <c r="F20" s="39"/>
      <c r="G20" s="40" t="str">
        <f t="shared" si="1"/>
        <v/>
      </c>
      <c r="I20" s="20"/>
      <c r="J20" s="21"/>
      <c r="K20" s="22"/>
      <c r="L20" s="23"/>
      <c r="M20" s="42"/>
      <c r="N20" s="20"/>
      <c r="O20" s="21"/>
      <c r="P20" s="22"/>
      <c r="Q20" s="42"/>
      <c r="R20" s="20"/>
      <c r="S20" s="21"/>
      <c r="T20" s="22"/>
      <c r="U20" s="42"/>
      <c r="V20" s="20"/>
      <c r="W20" s="21"/>
      <c r="X20" s="22"/>
      <c r="Z20" s="24"/>
      <c r="AA20" s="21"/>
      <c r="AB20" s="21"/>
      <c r="AD20" s="25"/>
      <c r="AE20" s="26"/>
      <c r="AH20" s="28"/>
      <c r="AI20" s="28"/>
      <c r="AJ20" s="43"/>
    </row>
    <row r="21" spans="1:36" ht="15.6" x14ac:dyDescent="0.3">
      <c r="A21" s="36"/>
      <c r="B21" s="36"/>
      <c r="C21" s="37"/>
      <c r="D21" s="37"/>
      <c r="E21" s="38"/>
      <c r="F21" s="39"/>
      <c r="G21" s="40" t="str">
        <f t="shared" si="1"/>
        <v/>
      </c>
      <c r="I21" s="20"/>
      <c r="J21" s="21"/>
      <c r="K21" s="22"/>
      <c r="L21" s="23"/>
      <c r="M21" s="42"/>
      <c r="N21" s="20"/>
      <c r="O21" s="21"/>
      <c r="P21" s="22"/>
      <c r="Q21" s="42"/>
      <c r="R21" s="20"/>
      <c r="S21" s="21"/>
      <c r="T21" s="22"/>
      <c r="U21" s="42"/>
      <c r="V21" s="20"/>
      <c r="W21" s="21"/>
      <c r="X21" s="22"/>
      <c r="Z21" s="24"/>
      <c r="AA21" s="21"/>
      <c r="AB21" s="21"/>
      <c r="AD21" s="25"/>
      <c r="AE21" s="26"/>
      <c r="AH21" s="28"/>
      <c r="AI21" s="28"/>
      <c r="AJ21" s="29"/>
    </row>
    <row r="22" spans="1:36" ht="15.6" x14ac:dyDescent="0.3">
      <c r="A22" s="41" t="s">
        <v>24</v>
      </c>
      <c r="B22" s="41" t="s">
        <v>25</v>
      </c>
      <c r="C22" s="37"/>
      <c r="D22" s="37"/>
      <c r="E22" s="38"/>
      <c r="F22" s="39"/>
      <c r="G22" s="40" t="str">
        <f t="shared" si="1"/>
        <v/>
      </c>
      <c r="I22" s="20"/>
      <c r="J22" s="21"/>
      <c r="K22" s="22"/>
      <c r="L22" s="23"/>
      <c r="M22" s="42"/>
      <c r="N22" s="20"/>
      <c r="O22" s="21"/>
      <c r="P22" s="22"/>
      <c r="Q22" s="42"/>
      <c r="R22" s="20"/>
      <c r="S22" s="21"/>
      <c r="T22" s="22"/>
      <c r="U22" s="42"/>
      <c r="V22" s="20"/>
      <c r="W22" s="21"/>
      <c r="X22" s="22"/>
      <c r="Z22" s="24"/>
      <c r="AA22" s="21"/>
      <c r="AB22" s="21"/>
      <c r="AD22" s="25"/>
      <c r="AE22" s="26"/>
      <c r="AH22" s="28"/>
      <c r="AI22" s="28"/>
      <c r="AJ22" s="29"/>
    </row>
    <row r="23" spans="1:36" x14ac:dyDescent="0.25">
      <c r="A23" s="36" t="s">
        <v>26</v>
      </c>
      <c r="B23" s="36" t="s">
        <v>27</v>
      </c>
      <c r="C23" s="37"/>
      <c r="D23" s="37"/>
      <c r="E23" s="38"/>
      <c r="F23" s="44"/>
      <c r="G23" s="40" t="str">
        <f t="shared" si="1"/>
        <v/>
      </c>
      <c r="I23" s="20"/>
      <c r="J23" s="21"/>
      <c r="K23" s="22"/>
      <c r="L23" s="23"/>
      <c r="M23" s="42"/>
      <c r="N23" s="20"/>
      <c r="O23" s="21"/>
      <c r="P23" s="22"/>
      <c r="Q23" s="42"/>
      <c r="R23" s="20"/>
      <c r="S23" s="21"/>
      <c r="T23" s="22"/>
      <c r="U23" s="42"/>
      <c r="V23" s="20"/>
      <c r="W23" s="21"/>
      <c r="X23" s="22"/>
      <c r="Z23" s="24"/>
      <c r="AA23" s="21"/>
      <c r="AB23" s="21"/>
      <c r="AD23" s="25"/>
      <c r="AE23" s="26"/>
      <c r="AH23" s="28"/>
      <c r="AI23" s="28"/>
      <c r="AJ23" s="29"/>
    </row>
    <row r="24" spans="1:36" ht="18" x14ac:dyDescent="0.25">
      <c r="A24" s="36" t="s">
        <v>28</v>
      </c>
      <c r="B24" s="36" t="s">
        <v>29</v>
      </c>
      <c r="C24" s="37" t="s">
        <v>30</v>
      </c>
      <c r="D24" s="37">
        <v>14080</v>
      </c>
      <c r="E24" s="38"/>
      <c r="F24" s="44"/>
      <c r="G24" s="202">
        <f>E24*F24</f>
        <v>0</v>
      </c>
      <c r="I24" s="20"/>
      <c r="J24" s="21"/>
      <c r="K24" s="22"/>
      <c r="L24" s="23"/>
      <c r="M24" s="42"/>
      <c r="N24" s="20"/>
      <c r="O24" s="21"/>
      <c r="P24" s="22"/>
      <c r="Q24" s="42"/>
      <c r="R24" s="20"/>
      <c r="S24" s="21"/>
      <c r="T24" s="22"/>
      <c r="U24" s="42"/>
      <c r="V24" s="20"/>
      <c r="W24" s="21"/>
      <c r="X24" s="22"/>
      <c r="Z24" s="24"/>
      <c r="AA24" s="21"/>
      <c r="AB24" s="21"/>
      <c r="AD24" s="25"/>
      <c r="AE24" s="26"/>
      <c r="AH24" s="28"/>
      <c r="AI24" s="28"/>
      <c r="AJ24" s="29"/>
    </row>
    <row r="25" spans="1:36" ht="15.6" x14ac:dyDescent="0.3">
      <c r="A25" s="36" t="s">
        <v>31</v>
      </c>
      <c r="B25" s="36" t="s">
        <v>32</v>
      </c>
      <c r="C25" s="37"/>
      <c r="D25" s="45"/>
      <c r="E25" s="38"/>
      <c r="F25" s="44"/>
      <c r="G25" s="40" t="str">
        <f t="shared" si="1"/>
        <v/>
      </c>
      <c r="I25" s="20"/>
      <c r="J25" s="21"/>
      <c r="K25" s="22"/>
      <c r="L25" s="23"/>
      <c r="M25" s="42"/>
      <c r="N25" s="20"/>
      <c r="O25" s="21"/>
      <c r="P25" s="22"/>
      <c r="Q25" s="42"/>
      <c r="R25" s="20"/>
      <c r="S25" s="21"/>
      <c r="T25" s="22"/>
      <c r="U25" s="42"/>
      <c r="V25" s="20"/>
      <c r="W25" s="21"/>
      <c r="X25" s="22"/>
      <c r="Z25" s="24"/>
      <c r="AA25" s="21"/>
      <c r="AB25" s="21"/>
      <c r="AD25" s="25"/>
      <c r="AE25" s="26"/>
      <c r="AH25" s="28"/>
      <c r="AI25" s="28"/>
      <c r="AJ25" s="29"/>
    </row>
    <row r="26" spans="1:36" ht="18" x14ac:dyDescent="0.25">
      <c r="A26" s="36"/>
      <c r="B26" s="46" t="s">
        <v>33</v>
      </c>
      <c r="C26" s="37" t="s">
        <v>30</v>
      </c>
      <c r="D26" s="45">
        <v>27</v>
      </c>
      <c r="E26" s="38"/>
      <c r="F26" s="44"/>
      <c r="G26" s="202">
        <f t="shared" ref="G26:G29" si="2">E26*F26</f>
        <v>0</v>
      </c>
      <c r="I26" s="20"/>
      <c r="J26" s="21"/>
      <c r="K26" s="22"/>
      <c r="L26" s="23"/>
      <c r="M26" s="42"/>
      <c r="N26" s="20"/>
      <c r="O26" s="21"/>
      <c r="P26" s="22"/>
      <c r="Q26" s="42"/>
      <c r="R26" s="20"/>
      <c r="S26" s="21"/>
      <c r="T26" s="22"/>
      <c r="U26" s="42"/>
      <c r="V26" s="20"/>
      <c r="W26" s="21"/>
      <c r="X26" s="22"/>
      <c r="Z26" s="24"/>
      <c r="AA26" s="21"/>
      <c r="AB26" s="21"/>
      <c r="AD26" s="25"/>
      <c r="AE26" s="26"/>
      <c r="AH26" s="28"/>
      <c r="AI26" s="28"/>
      <c r="AJ26" s="29"/>
    </row>
    <row r="27" spans="1:36" ht="18" x14ac:dyDescent="0.25">
      <c r="A27" s="36"/>
      <c r="B27" s="46" t="s">
        <v>34</v>
      </c>
      <c r="C27" s="37" t="s">
        <v>30</v>
      </c>
      <c r="D27" s="47">
        <v>1616</v>
      </c>
      <c r="E27" s="38"/>
      <c r="F27" s="44"/>
      <c r="G27" s="202">
        <f t="shared" si="2"/>
        <v>0</v>
      </c>
      <c r="I27" s="20"/>
      <c r="J27" s="21"/>
      <c r="K27" s="22"/>
      <c r="L27" s="23"/>
      <c r="M27" s="42"/>
      <c r="N27" s="20"/>
      <c r="O27" s="21"/>
      <c r="P27" s="22"/>
      <c r="Q27" s="42"/>
      <c r="R27" s="20"/>
      <c r="S27" s="21"/>
      <c r="T27" s="22"/>
      <c r="U27" s="42"/>
      <c r="V27" s="20"/>
      <c r="W27" s="21"/>
      <c r="X27" s="22"/>
      <c r="Z27" s="24"/>
      <c r="AA27" s="21"/>
      <c r="AB27" s="21"/>
      <c r="AD27" s="25"/>
      <c r="AE27" s="26"/>
      <c r="AH27" s="28"/>
      <c r="AI27" s="28"/>
      <c r="AJ27" s="29"/>
    </row>
    <row r="28" spans="1:36" ht="17.45" x14ac:dyDescent="0.3">
      <c r="A28" s="36" t="s">
        <v>35</v>
      </c>
      <c r="B28" s="36" t="s">
        <v>36</v>
      </c>
      <c r="C28" s="37" t="s">
        <v>30</v>
      </c>
      <c r="D28" s="47">
        <v>13300</v>
      </c>
      <c r="E28" s="38"/>
      <c r="F28" s="44"/>
      <c r="G28" s="202">
        <f t="shared" si="2"/>
        <v>0</v>
      </c>
      <c r="I28" s="20"/>
      <c r="J28" s="21"/>
      <c r="K28" s="22"/>
      <c r="L28" s="23"/>
      <c r="M28" s="42"/>
      <c r="N28" s="20"/>
      <c r="O28" s="21"/>
      <c r="P28" s="22"/>
      <c r="Q28" s="42"/>
      <c r="R28" s="20"/>
      <c r="S28" s="21"/>
      <c r="T28" s="22"/>
      <c r="U28" s="42"/>
      <c r="V28" s="20"/>
      <c r="W28" s="21"/>
      <c r="X28" s="22"/>
      <c r="Z28" s="24"/>
      <c r="AA28" s="21"/>
      <c r="AB28" s="21"/>
      <c r="AD28" s="25"/>
      <c r="AE28" s="26"/>
      <c r="AH28" s="28"/>
      <c r="AI28" s="28"/>
      <c r="AJ28" s="29"/>
    </row>
    <row r="29" spans="1:36" x14ac:dyDescent="0.25">
      <c r="A29" s="36" t="s">
        <v>37</v>
      </c>
      <c r="B29" s="36" t="s">
        <v>38</v>
      </c>
      <c r="C29" s="37" t="s">
        <v>18</v>
      </c>
      <c r="D29" s="47">
        <v>2300</v>
      </c>
      <c r="E29" s="38"/>
      <c r="F29" s="44"/>
      <c r="G29" s="202">
        <f t="shared" si="2"/>
        <v>0</v>
      </c>
      <c r="I29" s="20"/>
      <c r="J29" s="21"/>
      <c r="K29" s="22"/>
      <c r="L29" s="23"/>
      <c r="M29" s="42"/>
      <c r="N29" s="20"/>
      <c r="O29" s="21"/>
      <c r="P29" s="22"/>
      <c r="Q29" s="42"/>
      <c r="R29" s="20"/>
      <c r="S29" s="21"/>
      <c r="T29" s="22"/>
      <c r="U29" s="42"/>
      <c r="V29" s="20"/>
      <c r="W29" s="21"/>
      <c r="X29" s="22"/>
      <c r="Z29" s="24"/>
      <c r="AA29" s="21"/>
      <c r="AB29" s="21"/>
      <c r="AD29" s="25"/>
      <c r="AE29" s="26"/>
      <c r="AH29" s="28"/>
      <c r="AI29" s="28"/>
      <c r="AJ29" s="29"/>
    </row>
    <row r="30" spans="1:36" x14ac:dyDescent="0.25">
      <c r="A30" s="36" t="s">
        <v>39</v>
      </c>
      <c r="B30" s="36" t="s">
        <v>40</v>
      </c>
      <c r="C30" s="37"/>
      <c r="D30" s="37"/>
      <c r="E30" s="38"/>
      <c r="F30" s="44"/>
      <c r="G30" s="40" t="str">
        <f t="shared" si="1"/>
        <v/>
      </c>
      <c r="I30" s="20"/>
      <c r="J30" s="21"/>
      <c r="K30" s="22"/>
      <c r="L30" s="23"/>
      <c r="M30" s="42"/>
      <c r="N30" s="20"/>
      <c r="O30" s="21"/>
      <c r="P30" s="22"/>
      <c r="Q30" s="42"/>
      <c r="R30" s="20"/>
      <c r="S30" s="21"/>
      <c r="T30" s="22"/>
      <c r="U30" s="42"/>
      <c r="V30" s="20"/>
      <c r="W30" s="21"/>
      <c r="X30" s="22"/>
      <c r="Z30" s="24"/>
      <c r="AA30" s="21"/>
      <c r="AB30" s="21"/>
      <c r="AD30" s="25"/>
      <c r="AE30" s="26"/>
      <c r="AH30" s="28"/>
      <c r="AI30" s="28"/>
      <c r="AJ30" s="29"/>
    </row>
    <row r="31" spans="1:36" ht="18" x14ac:dyDescent="0.25">
      <c r="A31" s="36"/>
      <c r="B31" s="46" t="s">
        <v>41</v>
      </c>
      <c r="C31" s="37" t="s">
        <v>30</v>
      </c>
      <c r="D31" s="37">
        <v>750</v>
      </c>
      <c r="E31" s="38"/>
      <c r="F31" s="44"/>
      <c r="G31" s="202">
        <f t="shared" ref="G31:G34" si="3">E31*F31</f>
        <v>0</v>
      </c>
      <c r="I31" s="20"/>
      <c r="J31" s="21"/>
      <c r="K31" s="22"/>
      <c r="L31" s="23"/>
      <c r="M31" s="42"/>
      <c r="N31" s="20"/>
      <c r="O31" s="21"/>
      <c r="P31" s="22"/>
      <c r="Q31" s="42"/>
      <c r="R31" s="20"/>
      <c r="S31" s="21"/>
      <c r="T31" s="22"/>
      <c r="U31" s="42"/>
      <c r="V31" s="20"/>
      <c r="W31" s="21"/>
      <c r="X31" s="22"/>
      <c r="Z31" s="24"/>
      <c r="AA31" s="21"/>
      <c r="AB31" s="21"/>
      <c r="AD31" s="25"/>
      <c r="AE31" s="26"/>
      <c r="AH31" s="28"/>
      <c r="AI31" s="28"/>
      <c r="AJ31" s="29"/>
    </row>
    <row r="32" spans="1:36" ht="18" x14ac:dyDescent="0.25">
      <c r="A32" s="36"/>
      <c r="B32" s="46" t="s">
        <v>42</v>
      </c>
      <c r="C32" s="37" t="s">
        <v>30</v>
      </c>
      <c r="D32" s="37">
        <v>315</v>
      </c>
      <c r="E32" s="38"/>
      <c r="F32" s="44"/>
      <c r="G32" s="202">
        <f t="shared" si="3"/>
        <v>0</v>
      </c>
      <c r="I32" s="20"/>
      <c r="J32" s="21"/>
      <c r="K32" s="22"/>
      <c r="L32" s="23"/>
      <c r="M32" s="42"/>
      <c r="N32" s="20"/>
      <c r="O32" s="21"/>
      <c r="P32" s="22"/>
      <c r="Q32" s="42"/>
      <c r="R32" s="20"/>
      <c r="S32" s="21"/>
      <c r="T32" s="22"/>
      <c r="U32" s="42"/>
      <c r="V32" s="20"/>
      <c r="W32" s="21"/>
      <c r="X32" s="22"/>
      <c r="Z32" s="24"/>
      <c r="AA32" s="21"/>
      <c r="AB32" s="21"/>
      <c r="AD32" s="25"/>
      <c r="AE32" s="26"/>
      <c r="AH32" s="28"/>
      <c r="AI32" s="28"/>
      <c r="AJ32" s="29"/>
    </row>
    <row r="33" spans="1:36" ht="18" x14ac:dyDescent="0.25">
      <c r="A33" s="36"/>
      <c r="B33" s="46" t="s">
        <v>43</v>
      </c>
      <c r="C33" s="37" t="s">
        <v>30</v>
      </c>
      <c r="D33" s="37">
        <v>600</v>
      </c>
      <c r="E33" s="38"/>
      <c r="F33" s="44"/>
      <c r="G33" s="202">
        <f t="shared" si="3"/>
        <v>0</v>
      </c>
      <c r="I33" s="20"/>
      <c r="J33" s="21"/>
      <c r="K33" s="22"/>
      <c r="L33" s="23"/>
      <c r="M33" s="42"/>
      <c r="N33" s="20"/>
      <c r="O33" s="21"/>
      <c r="P33" s="22"/>
      <c r="Q33" s="42"/>
      <c r="R33" s="20"/>
      <c r="S33" s="21"/>
      <c r="T33" s="22"/>
      <c r="U33" s="42"/>
      <c r="V33" s="20"/>
      <c r="W33" s="21"/>
      <c r="X33" s="22"/>
      <c r="Z33" s="24"/>
      <c r="AA33" s="21"/>
      <c r="AB33" s="21"/>
      <c r="AD33" s="25"/>
      <c r="AE33" s="26"/>
      <c r="AH33" s="28"/>
      <c r="AI33" s="28"/>
      <c r="AJ33" s="29"/>
    </row>
    <row r="34" spans="1:36" ht="18" x14ac:dyDescent="0.25">
      <c r="A34" s="36"/>
      <c r="B34" s="261" t="s">
        <v>364</v>
      </c>
      <c r="C34" s="262" t="s">
        <v>30</v>
      </c>
      <c r="D34" s="260">
        <v>300</v>
      </c>
      <c r="E34" s="38"/>
      <c r="F34" s="44"/>
      <c r="G34" s="202">
        <f t="shared" si="3"/>
        <v>0</v>
      </c>
      <c r="I34" s="20"/>
      <c r="J34" s="21"/>
      <c r="K34" s="22"/>
      <c r="L34" s="23"/>
      <c r="M34" s="42"/>
      <c r="N34" s="20"/>
      <c r="O34" s="21"/>
      <c r="P34" s="22"/>
      <c r="Q34" s="42"/>
      <c r="R34" s="20"/>
      <c r="S34" s="21"/>
      <c r="T34" s="22"/>
      <c r="U34" s="42"/>
      <c r="V34" s="20"/>
      <c r="W34" s="21"/>
      <c r="X34" s="22"/>
      <c r="Z34" s="24"/>
      <c r="AA34" s="21"/>
      <c r="AB34" s="21"/>
      <c r="AD34" s="25"/>
      <c r="AE34" s="26"/>
      <c r="AH34" s="28"/>
      <c r="AI34" s="28"/>
      <c r="AJ34" s="29"/>
    </row>
    <row r="35" spans="1:36" ht="15.6" x14ac:dyDescent="0.3">
      <c r="A35" s="36"/>
      <c r="B35" s="36"/>
      <c r="C35" s="37"/>
      <c r="D35" s="37"/>
      <c r="E35" s="38"/>
      <c r="F35" s="44"/>
      <c r="G35" s="202"/>
      <c r="I35" s="20"/>
      <c r="J35" s="21"/>
      <c r="K35" s="22"/>
      <c r="L35" s="23"/>
      <c r="M35" s="42"/>
      <c r="N35" s="20"/>
      <c r="O35" s="21"/>
      <c r="P35" s="22"/>
      <c r="Q35" s="42"/>
      <c r="R35" s="20"/>
      <c r="S35" s="21"/>
      <c r="T35" s="22"/>
      <c r="U35" s="42"/>
      <c r="V35" s="20"/>
      <c r="W35" s="21"/>
      <c r="X35" s="22"/>
      <c r="Z35" s="24"/>
      <c r="AA35" s="21"/>
      <c r="AB35" s="21"/>
      <c r="AD35" s="25"/>
      <c r="AE35" s="26"/>
      <c r="AH35" s="28"/>
      <c r="AI35" s="28"/>
      <c r="AJ35" s="29"/>
    </row>
    <row r="36" spans="1:36" x14ac:dyDescent="0.25">
      <c r="A36" s="48" t="s">
        <v>44</v>
      </c>
      <c r="B36" s="48" t="s">
        <v>45</v>
      </c>
      <c r="C36" s="37"/>
      <c r="D36" s="37"/>
      <c r="E36" s="38"/>
      <c r="F36" s="44"/>
      <c r="G36" s="40" t="str">
        <f t="shared" si="1"/>
        <v/>
      </c>
      <c r="I36" s="20"/>
      <c r="J36" s="21"/>
      <c r="K36" s="22"/>
      <c r="L36" s="23"/>
      <c r="M36" s="42"/>
      <c r="N36" s="20"/>
      <c r="O36" s="21"/>
      <c r="P36" s="22"/>
      <c r="Q36" s="42"/>
      <c r="R36" s="20"/>
      <c r="S36" s="21"/>
      <c r="T36" s="22"/>
      <c r="U36" s="42"/>
      <c r="V36" s="20"/>
      <c r="W36" s="21"/>
      <c r="X36" s="22"/>
      <c r="Z36" s="24"/>
      <c r="AA36" s="21"/>
      <c r="AB36" s="21"/>
      <c r="AD36" s="25"/>
      <c r="AE36" s="26"/>
      <c r="AH36" s="28"/>
      <c r="AI36" s="28"/>
      <c r="AJ36" s="29"/>
    </row>
    <row r="37" spans="1:36" x14ac:dyDescent="0.25">
      <c r="A37" s="36"/>
      <c r="B37" s="46" t="s">
        <v>46</v>
      </c>
      <c r="C37" s="37" t="s">
        <v>47</v>
      </c>
      <c r="D37" s="45">
        <v>36</v>
      </c>
      <c r="E37" s="38"/>
      <c r="F37" s="44"/>
      <c r="G37" s="202">
        <f t="shared" ref="G37:G40" si="4">E37*F37</f>
        <v>0</v>
      </c>
      <c r="I37" s="20"/>
      <c r="J37" s="21"/>
      <c r="K37" s="22"/>
      <c r="L37" s="23"/>
      <c r="M37" s="42"/>
      <c r="N37" s="20"/>
      <c r="O37" s="21"/>
      <c r="P37" s="22"/>
      <c r="Q37" s="42"/>
      <c r="R37" s="20"/>
      <c r="S37" s="21"/>
      <c r="T37" s="22"/>
      <c r="U37" s="42"/>
      <c r="V37" s="20"/>
      <c r="W37" s="21"/>
      <c r="X37" s="22"/>
      <c r="Z37" s="24"/>
      <c r="AA37" s="21"/>
      <c r="AB37" s="21"/>
      <c r="AD37" s="25"/>
      <c r="AE37" s="26"/>
      <c r="AH37" s="28"/>
      <c r="AI37" s="28"/>
      <c r="AJ37" s="29"/>
    </row>
    <row r="38" spans="1:36" x14ac:dyDescent="0.25">
      <c r="A38" s="36"/>
      <c r="B38" s="46" t="s">
        <v>48</v>
      </c>
      <c r="C38" s="37" t="s">
        <v>18</v>
      </c>
      <c r="D38" s="45">
        <v>160</v>
      </c>
      <c r="E38" s="38"/>
      <c r="F38" s="44"/>
      <c r="G38" s="202">
        <f t="shared" si="4"/>
        <v>0</v>
      </c>
      <c r="I38" s="20"/>
      <c r="J38" s="21"/>
      <c r="K38" s="22"/>
      <c r="L38" s="23"/>
      <c r="M38" s="42"/>
      <c r="N38" s="20"/>
      <c r="O38" s="21"/>
      <c r="P38" s="22"/>
      <c r="Q38" s="42"/>
      <c r="R38" s="20"/>
      <c r="S38" s="21"/>
      <c r="T38" s="22"/>
      <c r="U38" s="42"/>
      <c r="V38" s="20"/>
      <c r="W38" s="21"/>
      <c r="X38" s="22"/>
      <c r="Z38" s="24"/>
      <c r="AA38" s="21"/>
      <c r="AB38" s="21"/>
      <c r="AD38" s="25"/>
      <c r="AE38" s="26"/>
      <c r="AH38" s="28"/>
      <c r="AI38" s="28"/>
      <c r="AJ38" s="29"/>
    </row>
    <row r="39" spans="1:36" ht="15.6" x14ac:dyDescent="0.3">
      <c r="A39" s="36"/>
      <c r="B39" s="46" t="s">
        <v>49</v>
      </c>
      <c r="C39" s="37" t="s">
        <v>50</v>
      </c>
      <c r="D39" s="45">
        <v>60</v>
      </c>
      <c r="E39" s="38"/>
      <c r="F39" s="44"/>
      <c r="G39" s="202">
        <f t="shared" si="4"/>
        <v>0</v>
      </c>
      <c r="I39" s="20"/>
      <c r="J39" s="21"/>
      <c r="K39" s="22"/>
      <c r="L39" s="23"/>
      <c r="M39" s="42"/>
      <c r="N39" s="20"/>
      <c r="O39" s="21"/>
      <c r="P39" s="22"/>
      <c r="Q39" s="42"/>
      <c r="R39" s="20"/>
      <c r="S39" s="21"/>
      <c r="T39" s="22"/>
      <c r="U39" s="42"/>
      <c r="V39" s="20"/>
      <c r="W39" s="21"/>
      <c r="X39" s="22"/>
      <c r="Z39" s="24"/>
      <c r="AA39" s="21"/>
      <c r="AB39" s="21"/>
      <c r="AD39" s="25"/>
      <c r="AE39" s="26"/>
      <c r="AH39" s="28"/>
      <c r="AI39" s="28"/>
      <c r="AJ39" s="29"/>
    </row>
    <row r="40" spans="1:36" x14ac:dyDescent="0.25">
      <c r="A40" s="36"/>
      <c r="B40" s="46" t="s">
        <v>51</v>
      </c>
      <c r="C40" s="37" t="s">
        <v>47</v>
      </c>
      <c r="D40" s="45">
        <v>41</v>
      </c>
      <c r="E40" s="38"/>
      <c r="F40" s="44"/>
      <c r="G40" s="202">
        <f t="shared" si="4"/>
        <v>0</v>
      </c>
      <c r="I40" s="20"/>
      <c r="J40" s="21"/>
      <c r="K40" s="22"/>
      <c r="L40" s="23"/>
      <c r="M40" s="42"/>
      <c r="N40" s="20"/>
      <c r="O40" s="21"/>
      <c r="P40" s="22"/>
      <c r="Q40" s="42"/>
      <c r="R40" s="20"/>
      <c r="S40" s="21"/>
      <c r="T40" s="22"/>
      <c r="U40" s="42"/>
      <c r="V40" s="20"/>
      <c r="W40" s="21"/>
      <c r="X40" s="22"/>
      <c r="Z40" s="24"/>
      <c r="AA40" s="21"/>
      <c r="AB40" s="21"/>
      <c r="AD40" s="25"/>
      <c r="AE40" s="26"/>
      <c r="AH40" s="28"/>
      <c r="AI40" s="28"/>
      <c r="AJ40" s="29"/>
    </row>
    <row r="41" spans="1:36" ht="15.6" x14ac:dyDescent="0.3">
      <c r="A41" s="36"/>
      <c r="B41" s="36"/>
      <c r="C41" s="37"/>
      <c r="D41" s="49"/>
      <c r="E41" s="38"/>
      <c r="F41" s="44"/>
      <c r="G41" s="40" t="str">
        <f t="shared" si="1"/>
        <v/>
      </c>
      <c r="I41" s="20"/>
      <c r="J41" s="21"/>
      <c r="K41" s="22"/>
      <c r="L41" s="23"/>
      <c r="M41" s="42"/>
      <c r="N41" s="20"/>
      <c r="O41" s="21"/>
      <c r="P41" s="22"/>
      <c r="Q41" s="42"/>
      <c r="R41" s="20"/>
      <c r="S41" s="21"/>
      <c r="T41" s="22"/>
      <c r="U41" s="42"/>
      <c r="V41" s="20"/>
      <c r="W41" s="21"/>
      <c r="X41" s="22"/>
      <c r="Z41" s="24"/>
      <c r="AA41" s="21"/>
      <c r="AB41" s="21"/>
      <c r="AD41" s="25"/>
      <c r="AE41" s="26"/>
      <c r="AH41" s="28"/>
      <c r="AI41" s="28"/>
      <c r="AJ41" s="29"/>
    </row>
    <row r="42" spans="1:36" ht="18" x14ac:dyDescent="0.35">
      <c r="A42" s="30"/>
      <c r="B42" s="31" t="s">
        <v>52</v>
      </c>
      <c r="C42" s="32"/>
      <c r="D42" s="32"/>
      <c r="E42" s="33"/>
      <c r="F42" s="34"/>
      <c r="G42" s="35" t="str">
        <f t="shared" si="1"/>
        <v/>
      </c>
      <c r="I42" s="20"/>
      <c r="J42" s="21"/>
      <c r="K42" s="22"/>
      <c r="L42" s="23"/>
      <c r="M42" s="42"/>
      <c r="N42" s="20"/>
      <c r="O42" s="21"/>
      <c r="P42" s="22"/>
      <c r="Q42" s="42"/>
      <c r="R42" s="20"/>
      <c r="S42" s="21"/>
      <c r="T42" s="22"/>
      <c r="U42" s="42"/>
      <c r="V42" s="20"/>
      <c r="W42" s="21"/>
      <c r="X42" s="22"/>
      <c r="Z42" s="24"/>
      <c r="AA42" s="21"/>
      <c r="AB42" s="21"/>
      <c r="AD42" s="25"/>
      <c r="AE42" s="26"/>
      <c r="AH42" s="28"/>
      <c r="AI42" s="28"/>
      <c r="AJ42" s="29"/>
    </row>
    <row r="43" spans="1:36" ht="15.6" x14ac:dyDescent="0.3">
      <c r="A43" s="36"/>
      <c r="B43" s="36"/>
      <c r="C43" s="37"/>
      <c r="D43" s="49"/>
      <c r="E43" s="38"/>
      <c r="F43" s="39"/>
      <c r="G43" s="40" t="str">
        <f t="shared" si="1"/>
        <v/>
      </c>
      <c r="I43" s="20"/>
      <c r="J43" s="21"/>
      <c r="K43" s="22"/>
      <c r="L43" s="23"/>
      <c r="M43" s="42"/>
      <c r="N43" s="20"/>
      <c r="O43" s="21"/>
      <c r="P43" s="22"/>
      <c r="Q43" s="42"/>
      <c r="R43" s="20"/>
      <c r="S43" s="21"/>
      <c r="T43" s="22"/>
      <c r="U43" s="42"/>
      <c r="V43" s="20"/>
      <c r="W43" s="21"/>
      <c r="X43" s="22"/>
      <c r="Z43" s="24"/>
      <c r="AA43" s="21"/>
      <c r="AB43" s="21"/>
      <c r="AD43" s="25"/>
      <c r="AE43" s="26"/>
      <c r="AH43" s="28"/>
      <c r="AI43" s="28"/>
      <c r="AJ43" s="29"/>
    </row>
    <row r="44" spans="1:36" x14ac:dyDescent="0.25">
      <c r="A44" s="41" t="s">
        <v>53</v>
      </c>
      <c r="B44" s="41" t="s">
        <v>54</v>
      </c>
      <c r="C44" s="37"/>
      <c r="D44" s="37"/>
      <c r="E44" s="38"/>
      <c r="F44" s="39"/>
      <c r="G44" s="40" t="str">
        <f t="shared" si="1"/>
        <v/>
      </c>
      <c r="I44" s="20"/>
      <c r="J44" s="21"/>
      <c r="K44" s="22"/>
      <c r="L44" s="23"/>
      <c r="M44" s="42"/>
      <c r="N44" s="20"/>
      <c r="O44" s="21"/>
      <c r="P44" s="22"/>
      <c r="Q44" s="42"/>
      <c r="R44" s="20"/>
      <c r="S44" s="21"/>
      <c r="T44" s="22"/>
      <c r="U44" s="42"/>
      <c r="V44" s="20"/>
      <c r="W44" s="21"/>
      <c r="X44" s="22"/>
      <c r="Z44" s="24"/>
      <c r="AA44" s="21"/>
      <c r="AB44" s="21"/>
      <c r="AD44" s="25"/>
      <c r="AE44" s="26"/>
      <c r="AH44" s="28"/>
      <c r="AI44" s="28"/>
      <c r="AJ44" s="29"/>
    </row>
    <row r="45" spans="1:36" ht="15.6" x14ac:dyDescent="0.3">
      <c r="A45" s="36" t="s">
        <v>55</v>
      </c>
      <c r="B45" s="36" t="s">
        <v>56</v>
      </c>
      <c r="C45" s="37"/>
      <c r="D45" s="37"/>
      <c r="E45" s="38"/>
      <c r="F45" s="39"/>
      <c r="G45" s="40" t="str">
        <f t="shared" si="1"/>
        <v/>
      </c>
      <c r="I45" s="20"/>
      <c r="J45" s="21"/>
      <c r="K45" s="22"/>
      <c r="L45" s="23"/>
      <c r="M45" s="42"/>
      <c r="N45" s="20"/>
      <c r="O45" s="21"/>
      <c r="P45" s="22"/>
      <c r="Q45" s="42"/>
      <c r="R45" s="20"/>
      <c r="S45" s="21"/>
      <c r="T45" s="22"/>
      <c r="U45" s="42"/>
      <c r="V45" s="20"/>
      <c r="W45" s="21"/>
      <c r="X45" s="22"/>
      <c r="Z45" s="24"/>
      <c r="AA45" s="21"/>
      <c r="AB45" s="21"/>
      <c r="AD45" s="25"/>
      <c r="AE45" s="26"/>
      <c r="AH45" s="28"/>
      <c r="AI45" s="28"/>
      <c r="AJ45" s="29"/>
    </row>
    <row r="46" spans="1:36" ht="17.45" x14ac:dyDescent="0.3">
      <c r="A46" s="36"/>
      <c r="B46" s="46" t="s">
        <v>57</v>
      </c>
      <c r="C46" s="260" t="s">
        <v>30</v>
      </c>
      <c r="D46" s="260">
        <f>24*0.5*0.7</f>
        <v>8.3999999999999986</v>
      </c>
      <c r="E46" s="38"/>
      <c r="F46" s="39"/>
      <c r="G46" s="202">
        <f t="shared" ref="G46:G49" si="5">E46*F46</f>
        <v>0</v>
      </c>
      <c r="I46" s="20"/>
      <c r="J46" s="21"/>
      <c r="K46" s="22"/>
      <c r="L46" s="23"/>
      <c r="M46" s="42"/>
      <c r="N46" s="20"/>
      <c r="O46" s="21"/>
      <c r="P46" s="22"/>
      <c r="Q46" s="42"/>
      <c r="R46" s="20"/>
      <c r="S46" s="21"/>
      <c r="T46" s="22"/>
      <c r="U46" s="42"/>
      <c r="V46" s="20"/>
      <c r="W46" s="21"/>
      <c r="X46" s="22"/>
      <c r="Z46" s="24"/>
      <c r="AA46" s="21"/>
      <c r="AB46" s="21"/>
      <c r="AD46" s="25"/>
      <c r="AE46" s="26"/>
      <c r="AH46" s="28"/>
      <c r="AI46" s="28"/>
      <c r="AJ46" s="29"/>
    </row>
    <row r="47" spans="1:36" ht="15.6" x14ac:dyDescent="0.3">
      <c r="A47" s="36"/>
      <c r="B47" s="46" t="s">
        <v>58</v>
      </c>
      <c r="C47" s="260" t="s">
        <v>47</v>
      </c>
      <c r="D47" s="260">
        <v>24</v>
      </c>
      <c r="E47" s="38"/>
      <c r="F47" s="44"/>
      <c r="G47" s="202">
        <f t="shared" si="5"/>
        <v>0</v>
      </c>
      <c r="I47" s="20"/>
      <c r="J47" s="21"/>
      <c r="K47" s="22"/>
      <c r="L47" s="23"/>
      <c r="M47" s="42"/>
      <c r="N47" s="20"/>
      <c r="O47" s="21"/>
      <c r="P47" s="22"/>
      <c r="Q47" s="42"/>
      <c r="R47" s="20"/>
      <c r="S47" s="21"/>
      <c r="T47" s="22"/>
      <c r="U47" s="42"/>
      <c r="V47" s="20"/>
      <c r="W47" s="21"/>
      <c r="X47" s="22"/>
      <c r="Z47" s="24"/>
      <c r="AA47" s="21"/>
      <c r="AB47" s="21"/>
      <c r="AD47" s="25"/>
      <c r="AE47" s="26"/>
      <c r="AH47" s="28"/>
      <c r="AI47" s="28"/>
      <c r="AJ47" s="29"/>
    </row>
    <row r="48" spans="1:36" x14ac:dyDescent="0.25">
      <c r="A48" s="36"/>
      <c r="B48" s="46" t="s">
        <v>59</v>
      </c>
      <c r="C48" s="260" t="s">
        <v>18</v>
      </c>
      <c r="D48" s="260">
        <v>349</v>
      </c>
      <c r="E48" s="38"/>
      <c r="F48" s="39"/>
      <c r="G48" s="202">
        <f t="shared" si="5"/>
        <v>0</v>
      </c>
      <c r="I48" s="20"/>
      <c r="J48" s="21"/>
      <c r="K48" s="22"/>
      <c r="L48" s="23"/>
      <c r="M48" s="42"/>
      <c r="N48" s="20"/>
      <c r="O48" s="21"/>
      <c r="P48" s="22"/>
      <c r="Q48" s="42"/>
      <c r="R48" s="20"/>
      <c r="S48" s="21"/>
      <c r="T48" s="22"/>
      <c r="U48" s="42"/>
      <c r="V48" s="20"/>
      <c r="W48" s="21"/>
      <c r="X48" s="22"/>
      <c r="Z48" s="24"/>
      <c r="AA48" s="21"/>
      <c r="AB48" s="21"/>
      <c r="AD48" s="25"/>
      <c r="AE48" s="26"/>
      <c r="AF48" s="19"/>
      <c r="AJ48" s="29"/>
    </row>
    <row r="49" spans="1:36" x14ac:dyDescent="0.25">
      <c r="A49" s="36"/>
      <c r="B49" s="46" t="s">
        <v>60</v>
      </c>
      <c r="C49" s="260" t="s">
        <v>18</v>
      </c>
      <c r="D49" s="260">
        <v>172</v>
      </c>
      <c r="E49" s="38"/>
      <c r="F49" s="39"/>
      <c r="G49" s="202">
        <f t="shared" si="5"/>
        <v>0</v>
      </c>
      <c r="I49" s="20"/>
      <c r="J49" s="21"/>
      <c r="K49" s="22"/>
      <c r="L49" s="23"/>
      <c r="M49" s="42"/>
      <c r="N49" s="20"/>
      <c r="O49" s="21"/>
      <c r="P49" s="22"/>
      <c r="Q49" s="42"/>
      <c r="R49" s="20"/>
      <c r="S49" s="21"/>
      <c r="T49" s="22"/>
      <c r="U49" s="42"/>
      <c r="V49" s="20"/>
      <c r="W49" s="21"/>
      <c r="X49" s="22"/>
      <c r="Z49" s="24"/>
      <c r="AA49" s="21"/>
      <c r="AB49" s="21"/>
      <c r="AD49" s="25"/>
      <c r="AE49" s="26"/>
      <c r="AF49" s="19"/>
      <c r="AJ49" s="52"/>
    </row>
    <row r="50" spans="1:36" ht="15.6" x14ac:dyDescent="0.3">
      <c r="A50" s="36"/>
      <c r="B50" s="36"/>
      <c r="C50" s="37"/>
      <c r="D50" s="37"/>
      <c r="E50" s="38"/>
      <c r="F50" s="39"/>
      <c r="G50" s="40" t="str">
        <f t="shared" si="1"/>
        <v/>
      </c>
      <c r="I50" s="20"/>
      <c r="J50" s="21"/>
      <c r="K50" s="22"/>
      <c r="L50" s="23"/>
      <c r="M50" s="42"/>
      <c r="N50" s="20"/>
      <c r="O50" s="21"/>
      <c r="P50" s="22"/>
      <c r="Q50" s="42"/>
      <c r="R50" s="20"/>
      <c r="S50" s="21"/>
      <c r="T50" s="22"/>
      <c r="U50" s="42"/>
      <c r="V50" s="20"/>
      <c r="W50" s="21"/>
      <c r="X50" s="22"/>
      <c r="Z50" s="24"/>
      <c r="AA50" s="21"/>
      <c r="AB50" s="21"/>
      <c r="AD50" s="25"/>
      <c r="AE50" s="26"/>
      <c r="AF50" s="19"/>
      <c r="AJ50" s="52"/>
    </row>
    <row r="51" spans="1:36" ht="18" x14ac:dyDescent="0.35">
      <c r="A51" s="30"/>
      <c r="B51" s="31" t="s">
        <v>61</v>
      </c>
      <c r="C51" s="32"/>
      <c r="D51" s="32"/>
      <c r="E51" s="33"/>
      <c r="F51" s="34"/>
      <c r="G51" s="35" t="str">
        <f t="shared" si="1"/>
        <v/>
      </c>
      <c r="I51" s="20"/>
      <c r="J51" s="21"/>
      <c r="K51" s="22"/>
      <c r="L51" s="23"/>
      <c r="M51" s="42"/>
      <c r="N51" s="20"/>
      <c r="O51" s="21"/>
      <c r="P51" s="22"/>
      <c r="Q51" s="42"/>
      <c r="R51" s="20"/>
      <c r="S51" s="21"/>
      <c r="T51" s="22"/>
      <c r="U51" s="42"/>
      <c r="V51" s="20"/>
      <c r="W51" s="21"/>
      <c r="X51" s="22"/>
      <c r="Z51" s="24"/>
      <c r="AA51" s="21"/>
      <c r="AB51" s="21"/>
      <c r="AD51" s="25"/>
      <c r="AE51" s="26"/>
      <c r="AF51" s="19"/>
      <c r="AH51" s="53"/>
      <c r="AI51" s="28"/>
      <c r="AJ51" s="43"/>
    </row>
    <row r="52" spans="1:36" ht="15.6" x14ac:dyDescent="0.3">
      <c r="A52" s="36"/>
      <c r="B52" s="36"/>
      <c r="C52" s="37"/>
      <c r="D52" s="37"/>
      <c r="E52" s="38"/>
      <c r="F52" s="39"/>
      <c r="G52" s="40" t="str">
        <f t="shared" si="1"/>
        <v/>
      </c>
      <c r="I52" s="20"/>
      <c r="J52" s="21"/>
      <c r="K52" s="22"/>
      <c r="L52" s="23"/>
      <c r="M52" s="42"/>
      <c r="N52" s="20"/>
      <c r="O52" s="21"/>
      <c r="P52" s="22"/>
      <c r="Q52" s="42"/>
      <c r="R52" s="20"/>
      <c r="S52" s="21"/>
      <c r="T52" s="22"/>
      <c r="U52" s="42"/>
      <c r="V52" s="20"/>
      <c r="W52" s="21"/>
      <c r="X52" s="22"/>
      <c r="Z52" s="24"/>
      <c r="AA52" s="21"/>
      <c r="AB52" s="21"/>
      <c r="AD52" s="25"/>
      <c r="AE52" s="26"/>
      <c r="AF52" s="19"/>
      <c r="AH52" s="53"/>
      <c r="AI52" s="28"/>
      <c r="AJ52" s="29"/>
    </row>
    <row r="53" spans="1:36" x14ac:dyDescent="0.25">
      <c r="A53" s="41" t="s">
        <v>62</v>
      </c>
      <c r="B53" s="41" t="s">
        <v>63</v>
      </c>
      <c r="C53" s="37"/>
      <c r="D53" s="37"/>
      <c r="E53" s="38"/>
      <c r="F53" s="39"/>
      <c r="G53" s="40" t="str">
        <f t="shared" si="1"/>
        <v/>
      </c>
      <c r="I53" s="20"/>
      <c r="J53" s="21"/>
      <c r="K53" s="22"/>
      <c r="L53" s="23"/>
      <c r="M53" s="42"/>
      <c r="N53" s="20"/>
      <c r="O53" s="21"/>
      <c r="P53" s="22"/>
      <c r="Q53" s="42"/>
      <c r="R53" s="20"/>
      <c r="S53" s="21"/>
      <c r="T53" s="22"/>
      <c r="U53" s="42"/>
      <c r="V53" s="20"/>
      <c r="W53" s="21"/>
      <c r="X53" s="22"/>
      <c r="Z53" s="24"/>
      <c r="AA53" s="21"/>
      <c r="AB53" s="21"/>
      <c r="AD53" s="25"/>
      <c r="AE53" s="26"/>
      <c r="AF53" s="19"/>
      <c r="AH53" s="53"/>
      <c r="AI53" s="28"/>
      <c r="AJ53" s="29"/>
    </row>
    <row r="54" spans="1:36" x14ac:dyDescent="0.25">
      <c r="A54" s="36" t="s">
        <v>64</v>
      </c>
      <c r="B54" s="36" t="s">
        <v>65</v>
      </c>
      <c r="C54" s="37"/>
      <c r="D54" s="37"/>
      <c r="E54" s="38"/>
      <c r="F54" s="54"/>
      <c r="G54" s="40" t="str">
        <f t="shared" si="1"/>
        <v/>
      </c>
      <c r="I54" s="20"/>
      <c r="J54" s="21"/>
      <c r="K54" s="22"/>
      <c r="L54" s="23"/>
      <c r="M54" s="42"/>
      <c r="N54" s="20"/>
      <c r="O54" s="21"/>
      <c r="P54" s="22"/>
      <c r="Q54" s="42"/>
      <c r="R54" s="20"/>
      <c r="S54" s="21"/>
      <c r="T54" s="22"/>
      <c r="U54" s="42"/>
      <c r="V54" s="20"/>
      <c r="W54" s="21"/>
      <c r="X54" s="22"/>
      <c r="Z54" s="24"/>
      <c r="AA54" s="21"/>
      <c r="AB54" s="21"/>
      <c r="AD54" s="25"/>
      <c r="AE54" s="26"/>
      <c r="AH54" s="19"/>
      <c r="AI54" s="19"/>
      <c r="AJ54" s="43"/>
    </row>
    <row r="55" spans="1:36" ht="17.45" x14ac:dyDescent="0.3">
      <c r="A55" s="36"/>
      <c r="B55" s="46" t="s">
        <v>66</v>
      </c>
      <c r="C55" s="37" t="s">
        <v>30</v>
      </c>
      <c r="D55" s="37">
        <v>660</v>
      </c>
      <c r="E55" s="38"/>
      <c r="F55" s="55"/>
      <c r="G55" s="202">
        <f t="shared" ref="G55:G57" si="6">E55*F55</f>
        <v>0</v>
      </c>
      <c r="I55" s="20"/>
      <c r="J55" s="21"/>
      <c r="K55" s="22"/>
      <c r="L55" s="23"/>
      <c r="M55" s="42"/>
      <c r="N55" s="20"/>
      <c r="O55" s="21"/>
      <c r="P55" s="22"/>
      <c r="Q55" s="42"/>
      <c r="R55" s="20"/>
      <c r="S55" s="21"/>
      <c r="T55" s="22"/>
      <c r="U55" s="42"/>
      <c r="V55" s="20"/>
      <c r="W55" s="21"/>
      <c r="X55" s="22"/>
      <c r="Z55" s="24"/>
      <c r="AA55" s="21"/>
      <c r="AB55" s="21"/>
      <c r="AD55" s="25"/>
      <c r="AE55" s="26"/>
      <c r="AH55" s="19"/>
      <c r="AI55" s="19"/>
      <c r="AJ55" s="43"/>
    </row>
    <row r="56" spans="1:36" x14ac:dyDescent="0.25">
      <c r="A56" s="36"/>
      <c r="B56" s="46" t="s">
        <v>67</v>
      </c>
      <c r="C56" s="37" t="s">
        <v>18</v>
      </c>
      <c r="D56" s="37">
        <f>+D57</f>
        <v>1890</v>
      </c>
      <c r="E56" s="38"/>
      <c r="F56" s="55"/>
      <c r="G56" s="202">
        <f t="shared" si="6"/>
        <v>0</v>
      </c>
      <c r="I56" s="20"/>
      <c r="J56" s="21"/>
      <c r="K56" s="22"/>
      <c r="L56" s="23"/>
      <c r="M56" s="42"/>
      <c r="N56" s="20"/>
      <c r="O56" s="21"/>
      <c r="P56" s="22"/>
      <c r="Q56" s="42"/>
      <c r="R56" s="20"/>
      <c r="S56" s="21"/>
      <c r="T56" s="22"/>
      <c r="U56" s="42"/>
      <c r="V56" s="20"/>
      <c r="W56" s="21"/>
      <c r="X56" s="22"/>
      <c r="Z56" s="24"/>
      <c r="AA56" s="21"/>
      <c r="AB56" s="21"/>
      <c r="AD56" s="25"/>
      <c r="AE56" s="26"/>
      <c r="AH56" s="19"/>
      <c r="AI56" s="19"/>
      <c r="AJ56" s="43"/>
    </row>
    <row r="57" spans="1:36" x14ac:dyDescent="0.25">
      <c r="A57" s="36"/>
      <c r="B57" s="46" t="s">
        <v>68</v>
      </c>
      <c r="C57" s="37" t="s">
        <v>18</v>
      </c>
      <c r="D57" s="37">
        <v>1890</v>
      </c>
      <c r="E57" s="38"/>
      <c r="F57" s="55"/>
      <c r="G57" s="202">
        <f t="shared" si="6"/>
        <v>0</v>
      </c>
      <c r="I57" s="20"/>
      <c r="J57" s="21"/>
      <c r="K57" s="22"/>
      <c r="L57" s="23"/>
      <c r="M57" s="42"/>
      <c r="N57" s="20"/>
      <c r="O57" s="21"/>
      <c r="P57" s="22"/>
      <c r="Q57" s="42"/>
      <c r="R57" s="20"/>
      <c r="S57" s="21"/>
      <c r="T57" s="22"/>
      <c r="U57" s="42"/>
      <c r="V57" s="20"/>
      <c r="W57" s="21"/>
      <c r="X57" s="22"/>
      <c r="Z57" s="24"/>
      <c r="AA57" s="21"/>
      <c r="AB57" s="21"/>
      <c r="AD57" s="25"/>
      <c r="AE57" s="26"/>
      <c r="AH57" s="19"/>
      <c r="AI57" s="19"/>
      <c r="AJ57" s="43"/>
    </row>
    <row r="58" spans="1:36" ht="15.6" x14ac:dyDescent="0.3">
      <c r="A58" s="36" t="s">
        <v>69</v>
      </c>
      <c r="B58" s="36" t="s">
        <v>70</v>
      </c>
      <c r="C58" s="37"/>
      <c r="D58" s="37"/>
      <c r="E58" s="38"/>
      <c r="F58" s="44"/>
      <c r="G58" s="40" t="str">
        <f t="shared" si="1"/>
        <v/>
      </c>
      <c r="I58" s="20"/>
      <c r="J58" s="21"/>
      <c r="K58" s="22"/>
      <c r="L58" s="23"/>
      <c r="M58" s="42"/>
      <c r="N58" s="20"/>
      <c r="O58" s="21"/>
      <c r="P58" s="22"/>
      <c r="Q58" s="42"/>
      <c r="R58" s="20"/>
      <c r="S58" s="21"/>
      <c r="T58" s="22"/>
      <c r="U58" s="42"/>
      <c r="V58" s="20"/>
      <c r="W58" s="21"/>
      <c r="X58" s="22"/>
      <c r="Z58" s="24"/>
      <c r="AA58" s="21"/>
      <c r="AB58" s="21"/>
      <c r="AD58" s="25"/>
      <c r="AE58" s="26"/>
      <c r="AH58" s="19"/>
      <c r="AI58" s="19"/>
      <c r="AJ58" s="43"/>
    </row>
    <row r="59" spans="1:36" ht="17.45" x14ac:dyDescent="0.3">
      <c r="A59" s="36"/>
      <c r="B59" s="46" t="s">
        <v>71</v>
      </c>
      <c r="C59" s="37" t="s">
        <v>30</v>
      </c>
      <c r="D59" s="37">
        <v>108</v>
      </c>
      <c r="E59" s="38"/>
      <c r="F59" s="44"/>
      <c r="G59" s="202">
        <f t="shared" ref="G59:G61" si="7">E59*F59</f>
        <v>0</v>
      </c>
      <c r="I59" s="20"/>
      <c r="J59" s="21"/>
      <c r="K59" s="22"/>
      <c r="L59" s="23"/>
      <c r="M59" s="42"/>
      <c r="N59" s="20"/>
      <c r="O59" s="21"/>
      <c r="P59" s="22"/>
      <c r="Q59" s="42"/>
      <c r="R59" s="20"/>
      <c r="S59" s="21"/>
      <c r="T59" s="22"/>
      <c r="U59" s="42"/>
      <c r="V59" s="20"/>
      <c r="W59" s="21"/>
      <c r="X59" s="22"/>
      <c r="Z59" s="24"/>
      <c r="AA59" s="21"/>
      <c r="AB59" s="21"/>
      <c r="AD59" s="25"/>
      <c r="AE59" s="26"/>
      <c r="AH59" s="19"/>
      <c r="AI59" s="19"/>
      <c r="AJ59" s="43"/>
    </row>
    <row r="60" spans="1:36" x14ac:dyDescent="0.25">
      <c r="A60" s="36"/>
      <c r="B60" s="46" t="s">
        <v>67</v>
      </c>
      <c r="C60" s="37" t="s">
        <v>18</v>
      </c>
      <c r="D60" s="37">
        <f>+D61</f>
        <v>361</v>
      </c>
      <c r="E60" s="38"/>
      <c r="F60" s="44"/>
      <c r="G60" s="202">
        <f t="shared" si="7"/>
        <v>0</v>
      </c>
      <c r="I60" s="20"/>
      <c r="J60" s="21"/>
      <c r="K60" s="22"/>
      <c r="L60" s="23"/>
      <c r="M60" s="42"/>
      <c r="N60" s="20"/>
      <c r="O60" s="21"/>
      <c r="P60" s="22"/>
      <c r="Q60" s="42"/>
      <c r="R60" s="20"/>
      <c r="S60" s="21"/>
      <c r="T60" s="22"/>
      <c r="U60" s="42"/>
      <c r="V60" s="20"/>
      <c r="W60" s="21"/>
      <c r="X60" s="22"/>
      <c r="Z60" s="24"/>
      <c r="AA60" s="21"/>
      <c r="AB60" s="21"/>
      <c r="AD60" s="25"/>
      <c r="AE60" s="26"/>
      <c r="AH60" s="19"/>
      <c r="AI60" s="19"/>
      <c r="AJ60" s="43"/>
    </row>
    <row r="61" spans="1:36" x14ac:dyDescent="0.25">
      <c r="A61" s="36"/>
      <c r="B61" s="46" t="s">
        <v>68</v>
      </c>
      <c r="C61" s="37" t="s">
        <v>18</v>
      </c>
      <c r="D61" s="37">
        <v>361</v>
      </c>
      <c r="E61" s="38"/>
      <c r="F61" s="44"/>
      <c r="G61" s="202">
        <f t="shared" si="7"/>
        <v>0</v>
      </c>
      <c r="I61" s="20"/>
      <c r="J61" s="21"/>
      <c r="K61" s="22"/>
      <c r="L61" s="23"/>
      <c r="M61" s="42"/>
      <c r="N61" s="20"/>
      <c r="O61" s="21"/>
      <c r="P61" s="22"/>
      <c r="Q61" s="42"/>
      <c r="R61" s="20"/>
      <c r="S61" s="21"/>
      <c r="T61" s="22"/>
      <c r="U61" s="42"/>
      <c r="V61" s="20"/>
      <c r="W61" s="21"/>
      <c r="X61" s="22"/>
      <c r="Z61" s="24"/>
      <c r="AA61" s="21"/>
      <c r="AB61" s="21"/>
      <c r="AD61" s="25"/>
      <c r="AE61" s="26"/>
      <c r="AH61" s="19"/>
      <c r="AI61" s="19"/>
      <c r="AJ61" s="43"/>
    </row>
    <row r="62" spans="1:36" x14ac:dyDescent="0.25">
      <c r="A62" s="36" t="s">
        <v>72</v>
      </c>
      <c r="B62" s="36" t="s">
        <v>73</v>
      </c>
      <c r="C62" s="37"/>
      <c r="D62" s="37"/>
      <c r="E62" s="38"/>
      <c r="F62" s="55"/>
      <c r="G62" s="40" t="str">
        <f t="shared" si="1"/>
        <v/>
      </c>
      <c r="I62" s="20"/>
      <c r="J62" s="21"/>
      <c r="K62" s="22"/>
      <c r="L62" s="23"/>
      <c r="M62" s="42"/>
      <c r="N62" s="20"/>
      <c r="O62" s="21"/>
      <c r="P62" s="22"/>
      <c r="Q62" s="42"/>
      <c r="R62" s="20"/>
      <c r="S62" s="21"/>
      <c r="T62" s="22"/>
      <c r="U62" s="42"/>
      <c r="V62" s="20"/>
      <c r="W62" s="21"/>
      <c r="X62" s="22"/>
      <c r="Z62" s="24"/>
      <c r="AA62" s="21"/>
      <c r="AB62" s="21"/>
      <c r="AD62" s="25"/>
      <c r="AE62" s="26"/>
      <c r="AH62" s="19"/>
      <c r="AI62" s="19"/>
      <c r="AJ62" s="43"/>
    </row>
    <row r="63" spans="1:36" ht="17.45" x14ac:dyDescent="0.3">
      <c r="A63" s="36"/>
      <c r="B63" s="46" t="s">
        <v>71</v>
      </c>
      <c r="C63" s="37" t="s">
        <v>30</v>
      </c>
      <c r="D63" s="37">
        <v>90</v>
      </c>
      <c r="E63" s="38"/>
      <c r="F63" s="55"/>
      <c r="G63" s="202">
        <f t="shared" ref="G63:G65" si="8">E63*F63</f>
        <v>0</v>
      </c>
      <c r="I63" s="20"/>
      <c r="J63" s="21"/>
      <c r="K63" s="22"/>
      <c r="L63" s="23"/>
      <c r="M63" s="42"/>
      <c r="N63" s="20"/>
      <c r="O63" s="21"/>
      <c r="P63" s="22"/>
      <c r="Q63" s="42"/>
      <c r="R63" s="20"/>
      <c r="S63" s="21"/>
      <c r="T63" s="22"/>
      <c r="U63" s="42"/>
      <c r="V63" s="20"/>
      <c r="W63" s="21"/>
      <c r="X63" s="22"/>
      <c r="Z63" s="24"/>
      <c r="AA63" s="21"/>
      <c r="AB63" s="21"/>
      <c r="AD63" s="25"/>
      <c r="AE63" s="26"/>
      <c r="AH63" s="19"/>
      <c r="AI63" s="19"/>
      <c r="AJ63" s="43"/>
    </row>
    <row r="64" spans="1:36" x14ac:dyDescent="0.25">
      <c r="A64" s="36"/>
      <c r="B64" s="46" t="s">
        <v>67</v>
      </c>
      <c r="C64" s="37" t="s">
        <v>18</v>
      </c>
      <c r="D64" s="37">
        <f>+D65</f>
        <v>300</v>
      </c>
      <c r="E64" s="38"/>
      <c r="F64" s="55"/>
      <c r="G64" s="202">
        <f t="shared" si="8"/>
        <v>0</v>
      </c>
      <c r="I64" s="20"/>
      <c r="J64" s="21"/>
      <c r="K64" s="22"/>
      <c r="L64" s="23"/>
      <c r="M64" s="42"/>
      <c r="N64" s="20"/>
      <c r="O64" s="21"/>
      <c r="P64" s="22"/>
      <c r="Q64" s="42"/>
      <c r="R64" s="20"/>
      <c r="S64" s="21"/>
      <c r="T64" s="22"/>
      <c r="U64" s="42"/>
      <c r="V64" s="20"/>
      <c r="W64" s="21"/>
      <c r="X64" s="22"/>
      <c r="Z64" s="24"/>
      <c r="AA64" s="21"/>
      <c r="AB64" s="21"/>
      <c r="AD64" s="25"/>
      <c r="AE64" s="26"/>
      <c r="AH64" s="19"/>
      <c r="AI64" s="19"/>
      <c r="AJ64" s="29"/>
    </row>
    <row r="65" spans="1:37" s="61" customFormat="1" x14ac:dyDescent="0.25">
      <c r="A65" s="56"/>
      <c r="B65" s="57" t="s">
        <v>68</v>
      </c>
      <c r="C65" s="58" t="s">
        <v>18</v>
      </c>
      <c r="D65" s="58">
        <v>300</v>
      </c>
      <c r="E65" s="59"/>
      <c r="F65" s="60"/>
      <c r="G65" s="207">
        <f t="shared" si="8"/>
        <v>0</v>
      </c>
      <c r="I65" s="62"/>
      <c r="J65" s="63"/>
      <c r="K65" s="64"/>
      <c r="L65" s="65"/>
      <c r="M65" s="66"/>
      <c r="N65" s="62"/>
      <c r="O65" s="63"/>
      <c r="P65" s="64"/>
      <c r="Q65" s="66"/>
      <c r="R65" s="62"/>
      <c r="S65" s="63"/>
      <c r="T65" s="64"/>
      <c r="U65" s="66"/>
      <c r="V65" s="62"/>
      <c r="W65" s="63"/>
      <c r="X65" s="64"/>
      <c r="Z65" s="67"/>
      <c r="AA65" s="63"/>
      <c r="AB65" s="63"/>
      <c r="AD65" s="68"/>
      <c r="AE65" s="69"/>
      <c r="AF65" s="70"/>
      <c r="AG65" s="70"/>
      <c r="AJ65" s="71"/>
    </row>
    <row r="66" spans="1:37" x14ac:dyDescent="0.25">
      <c r="A66" s="72" t="s">
        <v>74</v>
      </c>
      <c r="B66" s="72" t="s">
        <v>75</v>
      </c>
      <c r="C66" s="73"/>
      <c r="D66" s="73"/>
      <c r="E66" s="74"/>
      <c r="F66" s="75"/>
      <c r="G66" s="76"/>
      <c r="I66" s="20"/>
      <c r="J66" s="21"/>
      <c r="K66" s="22"/>
      <c r="L66" s="23"/>
      <c r="M66" s="42"/>
      <c r="N66" s="20"/>
      <c r="O66" s="21"/>
      <c r="P66" s="22"/>
      <c r="Q66" s="42"/>
      <c r="R66" s="20"/>
      <c r="S66" s="21"/>
      <c r="T66" s="22"/>
      <c r="U66" s="42"/>
      <c r="V66" s="20"/>
      <c r="W66" s="21"/>
      <c r="X66" s="22"/>
      <c r="Z66" s="24"/>
      <c r="AA66" s="21"/>
      <c r="AB66" s="21"/>
      <c r="AD66" s="25"/>
      <c r="AE66" s="26"/>
      <c r="AH66" s="19"/>
      <c r="AI66" s="19"/>
      <c r="AJ66" s="43"/>
    </row>
    <row r="67" spans="1:37" ht="17.45" x14ac:dyDescent="0.3">
      <c r="A67" s="36"/>
      <c r="B67" s="46" t="s">
        <v>71</v>
      </c>
      <c r="C67" s="37" t="s">
        <v>30</v>
      </c>
      <c r="D67" s="37">
        <v>30</v>
      </c>
      <c r="E67" s="38"/>
      <c r="F67" s="55"/>
      <c r="G67" s="202">
        <f t="shared" ref="G67:G70" si="9">E67*F67</f>
        <v>0</v>
      </c>
      <c r="I67" s="20"/>
      <c r="J67" s="21"/>
      <c r="K67" s="22"/>
      <c r="L67" s="23"/>
      <c r="M67" s="42"/>
      <c r="N67" s="20"/>
      <c r="O67" s="21"/>
      <c r="P67" s="22"/>
      <c r="Q67" s="42"/>
      <c r="R67" s="20"/>
      <c r="S67" s="21"/>
      <c r="T67" s="22"/>
      <c r="U67" s="42"/>
      <c r="V67" s="20"/>
      <c r="W67" s="21"/>
      <c r="X67" s="22"/>
      <c r="Z67" s="24"/>
      <c r="AA67" s="21"/>
      <c r="AB67" s="21"/>
      <c r="AD67" s="25"/>
      <c r="AE67" s="26"/>
      <c r="AH67" s="19"/>
      <c r="AI67" s="19"/>
      <c r="AJ67" s="43"/>
    </row>
    <row r="68" spans="1:37" x14ac:dyDescent="0.25">
      <c r="A68" s="36"/>
      <c r="B68" s="46" t="s">
        <v>67</v>
      </c>
      <c r="C68" s="37" t="s">
        <v>18</v>
      </c>
      <c r="D68" s="37">
        <f>+D69</f>
        <v>102</v>
      </c>
      <c r="E68" s="38"/>
      <c r="F68" s="55"/>
      <c r="G68" s="202">
        <f t="shared" si="9"/>
        <v>0</v>
      </c>
      <c r="I68" s="20"/>
      <c r="J68" s="21"/>
      <c r="K68" s="22"/>
      <c r="L68" s="23"/>
      <c r="M68" s="42"/>
      <c r="N68" s="20"/>
      <c r="O68" s="21"/>
      <c r="P68" s="22"/>
      <c r="Q68" s="42"/>
      <c r="R68" s="20"/>
      <c r="S68" s="21"/>
      <c r="T68" s="22"/>
      <c r="U68" s="42"/>
      <c r="V68" s="20"/>
      <c r="W68" s="21"/>
      <c r="X68" s="22"/>
      <c r="Z68" s="24"/>
      <c r="AA68" s="21"/>
      <c r="AB68" s="21"/>
      <c r="AD68" s="25"/>
      <c r="AE68" s="26"/>
      <c r="AH68" s="19"/>
      <c r="AI68" s="19"/>
      <c r="AJ68" s="43"/>
    </row>
    <row r="69" spans="1:37" x14ac:dyDescent="0.25">
      <c r="A69" s="36"/>
      <c r="B69" s="46" t="s">
        <v>68</v>
      </c>
      <c r="C69" s="37" t="s">
        <v>18</v>
      </c>
      <c r="D69" s="37">
        <v>102</v>
      </c>
      <c r="E69" s="38"/>
      <c r="F69" s="55"/>
      <c r="G69" s="202">
        <f t="shared" si="9"/>
        <v>0</v>
      </c>
      <c r="I69" s="20"/>
      <c r="J69" s="21"/>
      <c r="K69" s="22"/>
      <c r="L69" s="23"/>
      <c r="M69" s="42"/>
      <c r="N69" s="20"/>
      <c r="O69" s="21"/>
      <c r="P69" s="22"/>
      <c r="Q69" s="42"/>
      <c r="R69" s="20"/>
      <c r="S69" s="21"/>
      <c r="T69" s="22"/>
      <c r="U69" s="42"/>
      <c r="V69" s="20"/>
      <c r="W69" s="21"/>
      <c r="X69" s="22"/>
      <c r="Z69" s="24"/>
      <c r="AA69" s="21"/>
      <c r="AB69" s="21"/>
      <c r="AD69" s="25"/>
      <c r="AE69" s="26"/>
      <c r="AH69" s="19"/>
      <c r="AI69" s="19"/>
      <c r="AJ69" s="43"/>
    </row>
    <row r="70" spans="1:37" x14ac:dyDescent="0.25">
      <c r="A70" s="36" t="s">
        <v>76</v>
      </c>
      <c r="B70" s="36" t="s">
        <v>77</v>
      </c>
      <c r="C70" s="37" t="s">
        <v>18</v>
      </c>
      <c r="D70" s="37">
        <v>110</v>
      </c>
      <c r="E70" s="38"/>
      <c r="F70" s="44"/>
      <c r="G70" s="202">
        <f t="shared" si="9"/>
        <v>0</v>
      </c>
      <c r="I70" s="20"/>
      <c r="J70" s="21"/>
      <c r="K70" s="22"/>
      <c r="L70" s="23"/>
      <c r="M70" s="42"/>
      <c r="N70" s="20"/>
      <c r="O70" s="21"/>
      <c r="P70" s="22"/>
      <c r="Q70" s="42"/>
      <c r="R70" s="20"/>
      <c r="S70" s="21"/>
      <c r="T70" s="22"/>
      <c r="U70" s="42"/>
      <c r="V70" s="20"/>
      <c r="W70" s="21"/>
      <c r="X70" s="22"/>
      <c r="Z70" s="24"/>
      <c r="AA70" s="21"/>
      <c r="AB70" s="21"/>
      <c r="AD70" s="25"/>
      <c r="AE70" s="26"/>
      <c r="AH70" s="19"/>
      <c r="AI70" s="19"/>
      <c r="AJ70" s="29"/>
    </row>
    <row r="71" spans="1:37" x14ac:dyDescent="0.25">
      <c r="A71" s="36" t="s">
        <v>78</v>
      </c>
      <c r="B71" s="48" t="s">
        <v>79</v>
      </c>
      <c r="C71" s="37"/>
      <c r="D71" s="37"/>
      <c r="E71" s="38"/>
      <c r="F71" s="55"/>
      <c r="G71" s="40"/>
      <c r="I71" s="20"/>
      <c r="J71" s="21"/>
      <c r="K71" s="22"/>
      <c r="L71" s="23"/>
      <c r="M71" s="42"/>
      <c r="N71" s="20"/>
      <c r="O71" s="21"/>
      <c r="P71" s="22"/>
      <c r="Q71" s="42"/>
      <c r="R71" s="20"/>
      <c r="S71" s="21"/>
      <c r="T71" s="22"/>
      <c r="U71" s="42"/>
      <c r="V71" s="20"/>
      <c r="W71" s="21"/>
      <c r="X71" s="22"/>
      <c r="Z71" s="24"/>
      <c r="AA71" s="21"/>
      <c r="AB71" s="21"/>
      <c r="AD71" s="25"/>
      <c r="AE71" s="26"/>
      <c r="AH71" s="19"/>
      <c r="AI71" s="19"/>
      <c r="AJ71" s="43"/>
      <c r="AK71" s="77"/>
    </row>
    <row r="72" spans="1:37" ht="17.45" x14ac:dyDescent="0.3">
      <c r="A72" s="36"/>
      <c r="B72" s="46" t="s">
        <v>80</v>
      </c>
      <c r="C72" s="37" t="s">
        <v>30</v>
      </c>
      <c r="D72" s="37">
        <v>104</v>
      </c>
      <c r="E72" s="38"/>
      <c r="F72" s="55"/>
      <c r="G72" s="202">
        <f t="shared" ref="G72:G74" si="10">E72*F72</f>
        <v>0</v>
      </c>
      <c r="I72" s="20"/>
      <c r="J72" s="21"/>
      <c r="K72" s="22"/>
      <c r="L72" s="23"/>
      <c r="M72" s="42"/>
      <c r="N72" s="20"/>
      <c r="O72" s="21"/>
      <c r="P72" s="22"/>
      <c r="Q72" s="42"/>
      <c r="R72" s="20"/>
      <c r="S72" s="21"/>
      <c r="T72" s="22"/>
      <c r="U72" s="42"/>
      <c r="V72" s="20"/>
      <c r="W72" s="21"/>
      <c r="X72" s="22"/>
      <c r="Z72" s="24"/>
      <c r="AA72" s="21"/>
      <c r="AB72" s="21"/>
      <c r="AD72" s="25"/>
      <c r="AE72" s="26"/>
      <c r="AH72" s="19"/>
      <c r="AI72" s="19"/>
      <c r="AJ72" s="43"/>
      <c r="AK72" s="77"/>
    </row>
    <row r="73" spans="1:37" x14ac:dyDescent="0.25">
      <c r="A73" s="36"/>
      <c r="B73" s="46" t="s">
        <v>67</v>
      </c>
      <c r="C73" s="37" t="s">
        <v>18</v>
      </c>
      <c r="D73" s="37">
        <f>+D74</f>
        <v>522</v>
      </c>
      <c r="E73" s="38"/>
      <c r="F73" s="55"/>
      <c r="G73" s="202">
        <f t="shared" si="10"/>
        <v>0</v>
      </c>
      <c r="I73" s="20"/>
      <c r="J73" s="21"/>
      <c r="K73" s="22"/>
      <c r="L73" s="23"/>
      <c r="M73" s="42"/>
      <c r="N73" s="20"/>
      <c r="O73" s="21"/>
      <c r="P73" s="22"/>
      <c r="Q73" s="42"/>
      <c r="R73" s="20"/>
      <c r="S73" s="21"/>
      <c r="T73" s="22"/>
      <c r="U73" s="42"/>
      <c r="V73" s="20"/>
      <c r="W73" s="21"/>
      <c r="X73" s="22"/>
      <c r="Z73" s="24"/>
      <c r="AA73" s="21"/>
      <c r="AB73" s="21"/>
      <c r="AD73" s="25"/>
      <c r="AE73" s="26"/>
      <c r="AH73" s="19"/>
      <c r="AI73" s="19"/>
      <c r="AJ73" s="43"/>
      <c r="AK73" s="77"/>
    </row>
    <row r="74" spans="1:37" x14ac:dyDescent="0.25">
      <c r="A74" s="36"/>
      <c r="B74" s="46" t="s">
        <v>68</v>
      </c>
      <c r="C74" s="37" t="s">
        <v>18</v>
      </c>
      <c r="D74" s="37">
        <v>522</v>
      </c>
      <c r="E74" s="38"/>
      <c r="F74" s="55"/>
      <c r="G74" s="202">
        <f t="shared" si="10"/>
        <v>0</v>
      </c>
      <c r="I74" s="20"/>
      <c r="J74" s="21"/>
      <c r="K74" s="22"/>
      <c r="L74" s="23"/>
      <c r="M74" s="42"/>
      <c r="N74" s="20"/>
      <c r="O74" s="21"/>
      <c r="P74" s="22"/>
      <c r="Q74" s="42"/>
      <c r="R74" s="20"/>
      <c r="S74" s="21"/>
      <c r="T74" s="22"/>
      <c r="U74" s="42"/>
      <c r="V74" s="20"/>
      <c r="W74" s="21"/>
      <c r="X74" s="22"/>
      <c r="Z74" s="24"/>
      <c r="AA74" s="21"/>
      <c r="AB74" s="21"/>
      <c r="AD74" s="25"/>
      <c r="AE74" s="26"/>
      <c r="AH74" s="19"/>
      <c r="AI74" s="19"/>
      <c r="AJ74" s="43"/>
      <c r="AK74" s="77"/>
    </row>
    <row r="75" spans="1:37" ht="15.6" x14ac:dyDescent="0.3">
      <c r="A75" s="36" t="s">
        <v>81</v>
      </c>
      <c r="B75" s="36" t="s">
        <v>82</v>
      </c>
      <c r="C75" s="37"/>
      <c r="D75" s="37"/>
      <c r="E75" s="38"/>
      <c r="F75" s="44"/>
      <c r="G75" s="40" t="str">
        <f t="shared" si="1"/>
        <v/>
      </c>
      <c r="I75" s="20"/>
      <c r="J75" s="21"/>
      <c r="K75" s="22"/>
      <c r="L75" s="23"/>
      <c r="M75" s="42"/>
      <c r="N75" s="20"/>
      <c r="O75" s="21"/>
      <c r="P75" s="22"/>
      <c r="Q75" s="42"/>
      <c r="R75" s="20"/>
      <c r="S75" s="21"/>
      <c r="T75" s="22"/>
      <c r="U75" s="42"/>
      <c r="V75" s="20"/>
      <c r="W75" s="21"/>
      <c r="X75" s="22"/>
      <c r="Z75" s="24"/>
      <c r="AA75" s="21"/>
      <c r="AB75" s="21"/>
      <c r="AD75" s="25"/>
      <c r="AE75" s="26"/>
      <c r="AH75" s="19"/>
      <c r="AI75" s="19"/>
      <c r="AJ75" s="43"/>
      <c r="AK75" s="77"/>
    </row>
    <row r="76" spans="1:37" ht="15.6" x14ac:dyDescent="0.3">
      <c r="A76" s="36"/>
      <c r="B76" s="46" t="s">
        <v>83</v>
      </c>
      <c r="C76" s="37" t="s">
        <v>47</v>
      </c>
      <c r="D76" s="37">
        <v>64</v>
      </c>
      <c r="E76" s="38"/>
      <c r="F76" s="44"/>
      <c r="G76" s="202">
        <f t="shared" ref="G76:G79" si="11">E76*F76</f>
        <v>0</v>
      </c>
      <c r="I76" s="20"/>
      <c r="J76" s="21"/>
      <c r="K76" s="22"/>
      <c r="L76" s="23"/>
      <c r="M76" s="42"/>
      <c r="N76" s="20"/>
      <c r="O76" s="21"/>
      <c r="P76" s="22"/>
      <c r="Q76" s="42"/>
      <c r="R76" s="20"/>
      <c r="S76" s="21"/>
      <c r="T76" s="22"/>
      <c r="U76" s="42"/>
      <c r="V76" s="20"/>
      <c r="W76" s="21"/>
      <c r="X76" s="22"/>
      <c r="Z76" s="24"/>
      <c r="AA76" s="21"/>
      <c r="AB76" s="21"/>
      <c r="AD76" s="25"/>
      <c r="AE76" s="26"/>
      <c r="AH76" s="19"/>
      <c r="AI76" s="19"/>
      <c r="AJ76" s="43"/>
      <c r="AK76" s="77"/>
    </row>
    <row r="77" spans="1:37" ht="15.6" x14ac:dyDescent="0.3">
      <c r="A77" s="36"/>
      <c r="B77" s="46" t="s">
        <v>84</v>
      </c>
      <c r="C77" s="37" t="s">
        <v>47</v>
      </c>
      <c r="D77" s="37">
        <v>39</v>
      </c>
      <c r="E77" s="38"/>
      <c r="F77" s="44"/>
      <c r="G77" s="202">
        <f t="shared" si="11"/>
        <v>0</v>
      </c>
      <c r="I77" s="20"/>
      <c r="J77" s="21"/>
      <c r="K77" s="22"/>
      <c r="L77" s="23"/>
      <c r="M77" s="42"/>
      <c r="N77" s="20"/>
      <c r="O77" s="21"/>
      <c r="P77" s="22"/>
      <c r="Q77" s="42"/>
      <c r="R77" s="20"/>
      <c r="S77" s="21"/>
      <c r="T77" s="22"/>
      <c r="U77" s="42"/>
      <c r="V77" s="20"/>
      <c r="W77" s="21"/>
      <c r="X77" s="22"/>
      <c r="Z77" s="24"/>
      <c r="AA77" s="21"/>
      <c r="AB77" s="21"/>
      <c r="AD77" s="25"/>
      <c r="AE77" s="26"/>
      <c r="AH77" s="19"/>
      <c r="AI77" s="19"/>
      <c r="AJ77" s="43"/>
      <c r="AK77" s="77"/>
    </row>
    <row r="78" spans="1:37" ht="15.6" x14ac:dyDescent="0.3">
      <c r="A78" s="36"/>
      <c r="B78" s="46" t="s">
        <v>85</v>
      </c>
      <c r="C78" s="37" t="s">
        <v>47</v>
      </c>
      <c r="D78" s="37">
        <v>51</v>
      </c>
      <c r="E78" s="38"/>
      <c r="F78" s="44"/>
      <c r="G78" s="202">
        <f t="shared" si="11"/>
        <v>0</v>
      </c>
      <c r="I78" s="20"/>
      <c r="J78" s="21"/>
      <c r="K78" s="22"/>
      <c r="L78" s="23"/>
      <c r="M78" s="42"/>
      <c r="N78" s="20"/>
      <c r="O78" s="21"/>
      <c r="P78" s="22"/>
      <c r="Q78" s="42"/>
      <c r="R78" s="20"/>
      <c r="S78" s="21"/>
      <c r="T78" s="22"/>
      <c r="U78" s="42"/>
      <c r="V78" s="20"/>
      <c r="W78" s="21"/>
      <c r="X78" s="22"/>
      <c r="Z78" s="24"/>
      <c r="AA78" s="21"/>
      <c r="AB78" s="21"/>
      <c r="AD78" s="25"/>
      <c r="AE78" s="26"/>
      <c r="AH78" s="19"/>
      <c r="AI78" s="19"/>
      <c r="AJ78" s="43"/>
      <c r="AK78" s="77"/>
    </row>
    <row r="79" spans="1:37" ht="15.6" x14ac:dyDescent="0.3">
      <c r="A79" s="36"/>
      <c r="B79" s="46" t="s">
        <v>86</v>
      </c>
      <c r="C79" s="37" t="s">
        <v>87</v>
      </c>
      <c r="D79" s="37">
        <v>12</v>
      </c>
      <c r="E79" s="38"/>
      <c r="F79" s="44"/>
      <c r="G79" s="202">
        <f t="shared" si="11"/>
        <v>0</v>
      </c>
      <c r="I79" s="20"/>
      <c r="J79" s="21"/>
      <c r="K79" s="22"/>
      <c r="L79" s="23"/>
      <c r="M79" s="42"/>
      <c r="N79" s="20"/>
      <c r="O79" s="21"/>
      <c r="P79" s="22"/>
      <c r="Q79" s="42"/>
      <c r="R79" s="20"/>
      <c r="S79" s="21"/>
      <c r="T79" s="22"/>
      <c r="U79" s="42"/>
      <c r="V79" s="20"/>
      <c r="W79" s="21"/>
      <c r="X79" s="22"/>
      <c r="Z79" s="24"/>
      <c r="AA79" s="21"/>
      <c r="AB79" s="21"/>
      <c r="AD79" s="25"/>
      <c r="AE79" s="26"/>
      <c r="AH79" s="19"/>
      <c r="AI79" s="19"/>
      <c r="AJ79" s="43"/>
      <c r="AK79" s="77"/>
    </row>
    <row r="80" spans="1:37" x14ac:dyDescent="0.25">
      <c r="A80" s="78" t="s">
        <v>88</v>
      </c>
      <c r="B80" s="80" t="s">
        <v>356</v>
      </c>
      <c r="C80" s="81"/>
      <c r="D80" s="81"/>
      <c r="E80" s="82"/>
      <c r="F80" s="83"/>
      <c r="G80" s="40" t="str">
        <f t="shared" ref="G80:G85" si="12">+IF(F80="","",IF(E80="",D80*F80,E80*F80))</f>
        <v/>
      </c>
      <c r="I80" s="20"/>
      <c r="J80" s="21"/>
      <c r="K80" s="22"/>
      <c r="L80" s="23"/>
      <c r="M80" s="42"/>
      <c r="N80" s="20"/>
      <c r="O80" s="21"/>
      <c r="P80" s="22"/>
      <c r="Q80" s="42"/>
      <c r="R80" s="20"/>
      <c r="S80" s="21"/>
      <c r="T80" s="22"/>
      <c r="U80" s="42"/>
      <c r="V80" s="20"/>
      <c r="W80" s="21"/>
      <c r="X80" s="22"/>
      <c r="Z80" s="24"/>
      <c r="AA80" s="21"/>
      <c r="AB80" s="21"/>
      <c r="AD80" s="25"/>
      <c r="AE80" s="26"/>
      <c r="AH80" s="19"/>
      <c r="AI80" s="19"/>
      <c r="AJ80" s="43"/>
      <c r="AK80" s="77"/>
    </row>
    <row r="81" spans="1:37" x14ac:dyDescent="0.25">
      <c r="A81" s="48" t="s">
        <v>357</v>
      </c>
      <c r="B81" s="48" t="s">
        <v>90</v>
      </c>
      <c r="C81" s="37" t="s">
        <v>18</v>
      </c>
      <c r="D81" s="37">
        <v>285</v>
      </c>
      <c r="E81" s="38"/>
      <c r="F81" s="79" t="s">
        <v>89</v>
      </c>
      <c r="G81" s="40"/>
      <c r="I81" s="20"/>
      <c r="J81" s="21"/>
      <c r="K81" s="22"/>
      <c r="L81" s="23"/>
      <c r="M81" s="42"/>
      <c r="N81" s="20"/>
      <c r="O81" s="21"/>
      <c r="P81" s="22"/>
      <c r="Q81" s="42"/>
      <c r="R81" s="20"/>
      <c r="S81" s="21"/>
      <c r="T81" s="22"/>
      <c r="U81" s="42"/>
      <c r="V81" s="20"/>
      <c r="W81" s="21"/>
      <c r="X81" s="22"/>
      <c r="Z81" s="24"/>
      <c r="AA81" s="21"/>
      <c r="AB81" s="21"/>
      <c r="AD81" s="25"/>
      <c r="AE81" s="26"/>
      <c r="AH81" s="19"/>
      <c r="AI81" s="19"/>
      <c r="AJ81" s="43"/>
      <c r="AK81" s="77"/>
    </row>
    <row r="82" spans="1:37" x14ac:dyDescent="0.25">
      <c r="A82" s="48" t="s">
        <v>358</v>
      </c>
      <c r="B82" s="48" t="s">
        <v>91</v>
      </c>
      <c r="C82" s="37" t="s">
        <v>18</v>
      </c>
      <c r="D82" s="37">
        <v>285</v>
      </c>
      <c r="E82" s="38"/>
      <c r="F82" s="79" t="s">
        <v>89</v>
      </c>
      <c r="G82" s="40"/>
      <c r="I82" s="20"/>
      <c r="J82" s="21"/>
      <c r="K82" s="22"/>
      <c r="L82" s="23"/>
      <c r="M82" s="42"/>
      <c r="N82" s="20"/>
      <c r="O82" s="21"/>
      <c r="P82" s="22"/>
      <c r="Q82" s="42"/>
      <c r="R82" s="20"/>
      <c r="S82" s="21"/>
      <c r="T82" s="22"/>
      <c r="U82" s="42"/>
      <c r="V82" s="20"/>
      <c r="W82" s="21"/>
      <c r="X82" s="22"/>
      <c r="Z82" s="24"/>
      <c r="AA82" s="21"/>
      <c r="AB82" s="21"/>
      <c r="AD82" s="25"/>
      <c r="AE82" s="26"/>
      <c r="AH82" s="19"/>
      <c r="AI82" s="19"/>
      <c r="AJ82" s="43"/>
      <c r="AK82" s="77"/>
    </row>
    <row r="83" spans="1:37" x14ac:dyDescent="0.25">
      <c r="A83" s="48" t="s">
        <v>359</v>
      </c>
      <c r="B83" s="48" t="s">
        <v>92</v>
      </c>
      <c r="C83" s="37" t="s">
        <v>10</v>
      </c>
      <c r="D83" s="37">
        <v>1</v>
      </c>
      <c r="E83" s="38"/>
      <c r="F83" s="79" t="s">
        <v>89</v>
      </c>
      <c r="G83" s="40"/>
      <c r="I83" s="20"/>
      <c r="J83" s="21"/>
      <c r="K83" s="22"/>
      <c r="L83" s="23"/>
      <c r="M83" s="42"/>
      <c r="N83" s="20"/>
      <c r="O83" s="21"/>
      <c r="P83" s="22"/>
      <c r="Q83" s="42"/>
      <c r="R83" s="20"/>
      <c r="S83" s="21"/>
      <c r="T83" s="22"/>
      <c r="U83" s="42"/>
      <c r="V83" s="20"/>
      <c r="W83" s="21"/>
      <c r="X83" s="22"/>
      <c r="Z83" s="24"/>
      <c r="AA83" s="21"/>
      <c r="AB83" s="21"/>
      <c r="AD83" s="25"/>
      <c r="AE83" s="26"/>
      <c r="AH83" s="19"/>
      <c r="AI83" s="19"/>
      <c r="AJ83" s="43"/>
      <c r="AK83" s="77"/>
    </row>
    <row r="84" spans="1:37" x14ac:dyDescent="0.25">
      <c r="A84" s="48" t="s">
        <v>360</v>
      </c>
      <c r="B84" s="48" t="s">
        <v>93</v>
      </c>
      <c r="C84" s="37" t="s">
        <v>10</v>
      </c>
      <c r="D84" s="37">
        <v>1</v>
      </c>
      <c r="E84" s="38"/>
      <c r="F84" s="79" t="s">
        <v>89</v>
      </c>
      <c r="G84" s="40"/>
      <c r="I84" s="20"/>
      <c r="J84" s="21"/>
      <c r="K84" s="22"/>
      <c r="L84" s="23"/>
      <c r="M84" s="42"/>
      <c r="N84" s="20"/>
      <c r="O84" s="21"/>
      <c r="P84" s="22"/>
      <c r="Q84" s="42"/>
      <c r="R84" s="20"/>
      <c r="S84" s="21"/>
      <c r="T84" s="22"/>
      <c r="U84" s="42"/>
      <c r="V84" s="20"/>
      <c r="W84" s="21"/>
      <c r="X84" s="22"/>
      <c r="Z84" s="24"/>
      <c r="AA84" s="21"/>
      <c r="AB84" s="21"/>
      <c r="AD84" s="25"/>
      <c r="AE84" s="26"/>
      <c r="AH84" s="19"/>
      <c r="AI84" s="19"/>
      <c r="AJ84" s="43"/>
      <c r="AK84" s="77"/>
    </row>
    <row r="85" spans="1:37" x14ac:dyDescent="0.25">
      <c r="A85" s="48" t="s">
        <v>361</v>
      </c>
      <c r="B85" s="48" t="s">
        <v>94</v>
      </c>
      <c r="C85" s="37"/>
      <c r="D85" s="37"/>
      <c r="E85" s="38"/>
      <c r="F85" s="44"/>
      <c r="G85" s="40" t="str">
        <f t="shared" si="12"/>
        <v/>
      </c>
      <c r="I85" s="20"/>
      <c r="J85" s="21"/>
      <c r="K85" s="22"/>
      <c r="L85" s="23"/>
      <c r="M85" s="42"/>
      <c r="N85" s="20"/>
      <c r="O85" s="21"/>
      <c r="P85" s="22"/>
      <c r="Q85" s="42"/>
      <c r="R85" s="20"/>
      <c r="S85" s="21"/>
      <c r="T85" s="22"/>
      <c r="U85" s="42"/>
      <c r="V85" s="20"/>
      <c r="W85" s="21"/>
      <c r="X85" s="22"/>
      <c r="Z85" s="24"/>
      <c r="AA85" s="21"/>
      <c r="AB85" s="21"/>
      <c r="AD85" s="25"/>
      <c r="AE85" s="26"/>
      <c r="AH85" s="19"/>
      <c r="AI85" s="19"/>
      <c r="AJ85" s="43"/>
      <c r="AK85" s="77"/>
    </row>
    <row r="86" spans="1:37" x14ac:dyDescent="0.25">
      <c r="A86" s="48"/>
      <c r="B86" s="84" t="s">
        <v>95</v>
      </c>
      <c r="C86" s="37" t="s">
        <v>18</v>
      </c>
      <c r="D86" s="37">
        <v>285</v>
      </c>
      <c r="E86" s="38"/>
      <c r="F86" s="79" t="s">
        <v>89</v>
      </c>
      <c r="G86" s="40"/>
      <c r="I86" s="20"/>
      <c r="J86" s="21"/>
      <c r="K86" s="22"/>
      <c r="L86" s="23"/>
      <c r="M86" s="42"/>
      <c r="N86" s="20"/>
      <c r="O86" s="21"/>
      <c r="P86" s="22"/>
      <c r="Q86" s="42"/>
      <c r="R86" s="20"/>
      <c r="S86" s="21"/>
      <c r="T86" s="22"/>
      <c r="U86" s="42"/>
      <c r="V86" s="20"/>
      <c r="W86" s="21"/>
      <c r="X86" s="22"/>
      <c r="Z86" s="24"/>
      <c r="AA86" s="21"/>
      <c r="AB86" s="21"/>
      <c r="AD86" s="25"/>
      <c r="AE86" s="26"/>
      <c r="AH86" s="19"/>
      <c r="AI86" s="19"/>
      <c r="AJ86" s="43"/>
      <c r="AK86" s="77"/>
    </row>
    <row r="87" spans="1:37" x14ac:dyDescent="0.25">
      <c r="A87" s="48"/>
      <c r="B87" s="84" t="s">
        <v>96</v>
      </c>
      <c r="C87" s="37" t="s">
        <v>47</v>
      </c>
      <c r="D87" s="37">
        <v>10.3</v>
      </c>
      <c r="E87" s="38"/>
      <c r="F87" s="79" t="s">
        <v>89</v>
      </c>
      <c r="G87" s="40"/>
      <c r="I87" s="20"/>
      <c r="J87" s="21"/>
      <c r="K87" s="22"/>
      <c r="L87" s="23"/>
      <c r="M87" s="42"/>
      <c r="N87" s="20"/>
      <c r="O87" s="21"/>
      <c r="P87" s="22"/>
      <c r="Q87" s="42"/>
      <c r="R87" s="20"/>
      <c r="S87" s="21"/>
      <c r="T87" s="22"/>
      <c r="U87" s="42"/>
      <c r="V87" s="20"/>
      <c r="W87" s="21"/>
      <c r="X87" s="22"/>
      <c r="Z87" s="24"/>
      <c r="AA87" s="21"/>
      <c r="AB87" s="21"/>
      <c r="AD87" s="25"/>
      <c r="AE87" s="26"/>
      <c r="AH87" s="19"/>
      <c r="AI87" s="19"/>
      <c r="AJ87" s="43"/>
      <c r="AK87" s="77"/>
    </row>
    <row r="88" spans="1:37" ht="15.6" x14ac:dyDescent="0.3">
      <c r="A88" s="48"/>
      <c r="B88" s="48"/>
      <c r="C88" s="37"/>
      <c r="D88" s="37"/>
      <c r="E88" s="38"/>
      <c r="F88" s="39"/>
      <c r="G88" s="40" t="str">
        <f t="shared" ref="G88:G158" si="13">+IF(F88="","",IF(E88="",D88*F88,E88*F88))</f>
        <v/>
      </c>
      <c r="I88" s="20"/>
      <c r="J88" s="21"/>
      <c r="K88" s="22"/>
      <c r="L88" s="23"/>
      <c r="M88" s="42"/>
      <c r="N88" s="20"/>
      <c r="O88" s="21"/>
      <c r="P88" s="22"/>
      <c r="Q88" s="42"/>
      <c r="R88" s="20"/>
      <c r="S88" s="21"/>
      <c r="T88" s="22"/>
      <c r="U88" s="42"/>
      <c r="V88" s="20"/>
      <c r="W88" s="21"/>
      <c r="X88" s="22"/>
      <c r="Z88" s="24"/>
      <c r="AA88" s="21"/>
      <c r="AB88" s="21"/>
      <c r="AD88" s="25"/>
      <c r="AE88" s="26"/>
      <c r="AH88" s="19"/>
      <c r="AI88" s="19"/>
      <c r="AJ88" s="43"/>
      <c r="AK88" s="77"/>
    </row>
    <row r="89" spans="1:37" ht="18" x14ac:dyDescent="0.35">
      <c r="A89" s="30"/>
      <c r="B89" s="31" t="s">
        <v>97</v>
      </c>
      <c r="C89" s="32"/>
      <c r="D89" s="32"/>
      <c r="E89" s="33"/>
      <c r="F89" s="34"/>
      <c r="G89" s="35" t="str">
        <f t="shared" si="13"/>
        <v/>
      </c>
      <c r="I89" s="20"/>
      <c r="J89" s="21"/>
      <c r="K89" s="22"/>
      <c r="L89" s="23"/>
      <c r="M89" s="42"/>
      <c r="N89" s="20"/>
      <c r="O89" s="21"/>
      <c r="P89" s="22"/>
      <c r="Q89" s="42"/>
      <c r="R89" s="20"/>
      <c r="S89" s="21"/>
      <c r="T89" s="22"/>
      <c r="U89" s="42"/>
      <c r="V89" s="20"/>
      <c r="W89" s="21"/>
      <c r="X89" s="22"/>
      <c r="Z89" s="24"/>
      <c r="AA89" s="21"/>
      <c r="AB89" s="21"/>
      <c r="AD89" s="25"/>
      <c r="AE89" s="26"/>
      <c r="AH89" s="19"/>
      <c r="AI89" s="19"/>
      <c r="AJ89" s="43"/>
      <c r="AK89" s="77"/>
    </row>
    <row r="90" spans="1:37" ht="15.6" x14ac:dyDescent="0.3">
      <c r="A90" s="48"/>
      <c r="B90" s="48"/>
      <c r="C90" s="37"/>
      <c r="D90" s="37"/>
      <c r="E90" s="38"/>
      <c r="F90" s="39"/>
      <c r="G90" s="40" t="str">
        <f t="shared" si="13"/>
        <v/>
      </c>
      <c r="I90" s="20"/>
      <c r="J90" s="21"/>
      <c r="K90" s="22"/>
      <c r="L90" s="23"/>
      <c r="M90" s="42"/>
      <c r="N90" s="20"/>
      <c r="O90" s="21"/>
      <c r="P90" s="22"/>
      <c r="Q90" s="42"/>
      <c r="R90" s="20"/>
      <c r="S90" s="21"/>
      <c r="T90" s="22"/>
      <c r="U90" s="42"/>
      <c r="V90" s="20"/>
      <c r="W90" s="21"/>
      <c r="X90" s="22"/>
      <c r="Z90" s="24"/>
      <c r="AA90" s="21"/>
      <c r="AB90" s="21"/>
      <c r="AD90" s="25"/>
      <c r="AE90" s="26"/>
      <c r="AH90" s="19"/>
      <c r="AI90" s="19"/>
      <c r="AJ90" s="43"/>
      <c r="AK90" s="77"/>
    </row>
    <row r="91" spans="1:37" x14ac:dyDescent="0.25">
      <c r="A91" s="41" t="s">
        <v>98</v>
      </c>
      <c r="B91" s="41" t="s">
        <v>99</v>
      </c>
      <c r="C91" s="37"/>
      <c r="D91" s="37"/>
      <c r="E91" s="38"/>
      <c r="F91" s="39"/>
      <c r="G91" s="40" t="str">
        <f t="shared" si="13"/>
        <v/>
      </c>
      <c r="I91" s="20"/>
      <c r="J91" s="21"/>
      <c r="K91" s="22"/>
      <c r="L91" s="23"/>
      <c r="M91" s="42"/>
      <c r="N91" s="20"/>
      <c r="O91" s="21"/>
      <c r="P91" s="22"/>
      <c r="Q91" s="42"/>
      <c r="R91" s="20"/>
      <c r="S91" s="21"/>
      <c r="T91" s="22"/>
      <c r="U91" s="42"/>
      <c r="V91" s="20"/>
      <c r="W91" s="21"/>
      <c r="X91" s="22"/>
      <c r="Z91" s="24"/>
      <c r="AA91" s="21"/>
      <c r="AB91" s="21"/>
      <c r="AD91" s="25"/>
      <c r="AE91" s="26"/>
      <c r="AH91" s="19"/>
      <c r="AI91" s="19"/>
      <c r="AJ91" s="29"/>
      <c r="AK91" s="77"/>
    </row>
    <row r="92" spans="1:37" ht="15.6" x14ac:dyDescent="0.3">
      <c r="A92" s="36" t="s">
        <v>100</v>
      </c>
      <c r="B92" s="36" t="s">
        <v>101</v>
      </c>
      <c r="C92" s="37"/>
      <c r="D92" s="37"/>
      <c r="E92" s="38"/>
      <c r="F92" s="54"/>
      <c r="G92" s="40" t="str">
        <f t="shared" si="13"/>
        <v/>
      </c>
      <c r="I92" s="20"/>
      <c r="J92" s="21"/>
      <c r="K92" s="22"/>
      <c r="L92" s="23"/>
      <c r="M92" s="42"/>
      <c r="N92" s="20"/>
      <c r="O92" s="21"/>
      <c r="P92" s="22"/>
      <c r="Q92" s="42"/>
      <c r="R92" s="20"/>
      <c r="S92" s="21"/>
      <c r="T92" s="22"/>
      <c r="U92" s="42"/>
      <c r="V92" s="20"/>
      <c r="W92" s="21"/>
      <c r="X92" s="22"/>
      <c r="Z92" s="24"/>
      <c r="AA92" s="21"/>
      <c r="AB92" s="21"/>
      <c r="AD92" s="25"/>
      <c r="AE92" s="26"/>
      <c r="AH92" s="19"/>
      <c r="AI92" s="19"/>
      <c r="AJ92" s="29"/>
      <c r="AK92" s="77"/>
    </row>
    <row r="93" spans="1:37" ht="15.6" x14ac:dyDescent="0.3">
      <c r="A93" s="36" t="s">
        <v>102</v>
      </c>
      <c r="B93" s="36" t="s">
        <v>103</v>
      </c>
      <c r="C93" s="37"/>
      <c r="D93" s="37"/>
      <c r="E93" s="38"/>
      <c r="F93" s="39"/>
      <c r="G93" s="202"/>
      <c r="I93" s="20"/>
      <c r="J93" s="21"/>
      <c r="K93" s="22"/>
      <c r="L93" s="23"/>
      <c r="M93" s="42"/>
      <c r="N93" s="20"/>
      <c r="O93" s="21"/>
      <c r="P93" s="22"/>
      <c r="Q93" s="42"/>
      <c r="R93" s="20"/>
      <c r="S93" s="21"/>
      <c r="T93" s="22"/>
      <c r="U93" s="42"/>
      <c r="V93" s="20"/>
      <c r="W93" s="21"/>
      <c r="X93" s="22"/>
      <c r="Z93" s="24"/>
      <c r="AA93" s="21"/>
      <c r="AB93" s="21"/>
      <c r="AD93" s="25"/>
      <c r="AE93" s="26"/>
      <c r="AH93" s="19"/>
      <c r="AI93" s="19"/>
      <c r="AJ93" s="43"/>
      <c r="AK93" s="77"/>
    </row>
    <row r="94" spans="1:37" x14ac:dyDescent="0.25">
      <c r="A94" s="36"/>
      <c r="B94" s="263" t="s">
        <v>371</v>
      </c>
      <c r="C94" s="37" t="s">
        <v>47</v>
      </c>
      <c r="D94" s="37">
        <v>73</v>
      </c>
      <c r="E94" s="38"/>
      <c r="F94" s="39"/>
      <c r="G94" s="202">
        <f t="shared" ref="G94:G99" si="14">E94*F94</f>
        <v>0</v>
      </c>
      <c r="I94" s="20"/>
      <c r="J94" s="21"/>
      <c r="K94" s="22"/>
      <c r="L94" s="23"/>
      <c r="M94" s="42"/>
      <c r="N94" s="20"/>
      <c r="O94" s="21"/>
      <c r="P94" s="22"/>
      <c r="Q94" s="42"/>
      <c r="R94" s="20"/>
      <c r="S94" s="21"/>
      <c r="T94" s="22"/>
      <c r="U94" s="42"/>
      <c r="V94" s="20"/>
      <c r="W94" s="21"/>
      <c r="X94" s="22"/>
      <c r="Z94" s="24"/>
      <c r="AA94" s="21"/>
      <c r="AB94" s="21"/>
      <c r="AD94" s="25"/>
      <c r="AE94" s="26"/>
      <c r="AH94" s="19"/>
      <c r="AI94" s="19"/>
      <c r="AJ94" s="43"/>
      <c r="AK94" s="77"/>
    </row>
    <row r="95" spans="1:37" x14ac:dyDescent="0.25">
      <c r="A95" s="36"/>
      <c r="B95" s="263" t="s">
        <v>372</v>
      </c>
      <c r="C95" s="37" t="s">
        <v>47</v>
      </c>
      <c r="D95" s="37">
        <v>210</v>
      </c>
      <c r="E95" s="38"/>
      <c r="F95" s="39"/>
      <c r="G95" s="202">
        <f t="shared" si="14"/>
        <v>0</v>
      </c>
      <c r="I95" s="20"/>
      <c r="J95" s="21"/>
      <c r="K95" s="22"/>
      <c r="L95" s="23"/>
      <c r="M95" s="42"/>
      <c r="N95" s="20"/>
      <c r="O95" s="21"/>
      <c r="P95" s="22"/>
      <c r="Q95" s="42"/>
      <c r="R95" s="20"/>
      <c r="S95" s="21"/>
      <c r="T95" s="22"/>
      <c r="U95" s="42"/>
      <c r="V95" s="20"/>
      <c r="W95" s="21"/>
      <c r="X95" s="22"/>
      <c r="Z95" s="24"/>
      <c r="AA95" s="21"/>
      <c r="AB95" s="21"/>
      <c r="AD95" s="25"/>
      <c r="AE95" s="26"/>
      <c r="AF95" s="264"/>
      <c r="AH95" s="19"/>
      <c r="AI95" s="19"/>
      <c r="AJ95" s="43"/>
      <c r="AK95" s="77"/>
    </row>
    <row r="96" spans="1:37" x14ac:dyDescent="0.25">
      <c r="A96" s="36"/>
      <c r="B96" s="263" t="s">
        <v>373</v>
      </c>
      <c r="C96" s="37" t="s">
        <v>47</v>
      </c>
      <c r="D96" s="37">
        <v>115</v>
      </c>
      <c r="E96" s="38"/>
      <c r="F96" s="39"/>
      <c r="G96" s="202">
        <f t="shared" si="14"/>
        <v>0</v>
      </c>
      <c r="I96" s="20"/>
      <c r="J96" s="21"/>
      <c r="K96" s="22"/>
      <c r="L96" s="23"/>
      <c r="M96" s="42"/>
      <c r="N96" s="20"/>
      <c r="O96" s="21"/>
      <c r="P96" s="22"/>
      <c r="Q96" s="42"/>
      <c r="R96" s="20"/>
      <c r="S96" s="21"/>
      <c r="T96" s="22"/>
      <c r="U96" s="42"/>
      <c r="V96" s="20"/>
      <c r="W96" s="21"/>
      <c r="X96" s="22"/>
      <c r="Z96" s="24"/>
      <c r="AA96" s="21"/>
      <c r="AB96" s="21"/>
      <c r="AD96" s="25"/>
      <c r="AE96" s="26"/>
      <c r="AH96" s="19"/>
      <c r="AI96" s="19"/>
      <c r="AJ96" s="43"/>
      <c r="AK96" s="77"/>
    </row>
    <row r="97" spans="1:37" ht="15.6" x14ac:dyDescent="0.3">
      <c r="A97" s="36" t="s">
        <v>104</v>
      </c>
      <c r="B97" s="36" t="s">
        <v>105</v>
      </c>
      <c r="C97" s="37" t="s">
        <v>87</v>
      </c>
      <c r="D97" s="37">
        <v>15</v>
      </c>
      <c r="E97" s="38"/>
      <c r="F97" s="39"/>
      <c r="G97" s="202">
        <f t="shared" si="14"/>
        <v>0</v>
      </c>
      <c r="I97" s="20"/>
      <c r="J97" s="21"/>
      <c r="K97" s="22"/>
      <c r="L97" s="23"/>
      <c r="M97" s="42"/>
      <c r="N97" s="20"/>
      <c r="O97" s="21"/>
      <c r="P97" s="22"/>
      <c r="Q97" s="42"/>
      <c r="R97" s="20"/>
      <c r="S97" s="21"/>
      <c r="T97" s="22"/>
      <c r="U97" s="42"/>
      <c r="V97" s="20"/>
      <c r="W97" s="21"/>
      <c r="X97" s="22"/>
      <c r="Z97" s="24"/>
      <c r="AA97" s="21"/>
      <c r="AB97" s="21"/>
      <c r="AD97" s="25"/>
      <c r="AE97" s="26"/>
      <c r="AH97" s="28"/>
      <c r="AI97" s="28"/>
      <c r="AJ97" s="43"/>
      <c r="AK97" s="77"/>
    </row>
    <row r="98" spans="1:37" x14ac:dyDescent="0.25">
      <c r="A98" s="36" t="s">
        <v>106</v>
      </c>
      <c r="B98" s="36" t="s">
        <v>107</v>
      </c>
      <c r="C98" s="37" t="s">
        <v>87</v>
      </c>
      <c r="D98" s="37">
        <v>9</v>
      </c>
      <c r="E98" s="38"/>
      <c r="F98" s="39"/>
      <c r="G98" s="202">
        <f t="shared" si="14"/>
        <v>0</v>
      </c>
      <c r="I98" s="20"/>
      <c r="J98" s="21"/>
      <c r="K98" s="22"/>
      <c r="L98" s="23"/>
      <c r="M98" s="42"/>
      <c r="N98" s="20"/>
      <c r="O98" s="21"/>
      <c r="P98" s="22"/>
      <c r="Q98" s="42"/>
      <c r="R98" s="20"/>
      <c r="S98" s="21"/>
      <c r="T98" s="22"/>
      <c r="U98" s="42"/>
      <c r="V98" s="20"/>
      <c r="W98" s="21"/>
      <c r="X98" s="22"/>
      <c r="Z98" s="24"/>
      <c r="AA98" s="21"/>
      <c r="AB98" s="21"/>
      <c r="AD98" s="25"/>
      <c r="AE98" s="26"/>
      <c r="AH98" s="28"/>
      <c r="AI98" s="28"/>
      <c r="AJ98" s="43"/>
      <c r="AK98" s="77"/>
    </row>
    <row r="99" spans="1:37" ht="15.6" x14ac:dyDescent="0.3">
      <c r="A99" s="36" t="s">
        <v>108</v>
      </c>
      <c r="B99" s="36" t="s">
        <v>109</v>
      </c>
      <c r="C99" s="37" t="s">
        <v>87</v>
      </c>
      <c r="D99" s="37">
        <v>9</v>
      </c>
      <c r="E99" s="38"/>
      <c r="F99" s="39"/>
      <c r="G99" s="202">
        <f t="shared" si="14"/>
        <v>0</v>
      </c>
      <c r="I99" s="20"/>
      <c r="J99" s="21"/>
      <c r="K99" s="22"/>
      <c r="L99" s="23"/>
      <c r="M99" s="42"/>
      <c r="N99" s="20"/>
      <c r="O99" s="21"/>
      <c r="P99" s="22"/>
      <c r="Q99" s="42"/>
      <c r="R99" s="20"/>
      <c r="S99" s="21"/>
      <c r="T99" s="22"/>
      <c r="U99" s="42"/>
      <c r="V99" s="20"/>
      <c r="W99" s="21"/>
      <c r="X99" s="22"/>
      <c r="Z99" s="24"/>
      <c r="AA99" s="21"/>
      <c r="AB99" s="21"/>
      <c r="AD99" s="25"/>
      <c r="AE99" s="26"/>
      <c r="AH99" s="28"/>
      <c r="AI99" s="28"/>
      <c r="AJ99" s="43"/>
      <c r="AK99" s="77"/>
    </row>
    <row r="100" spans="1:37" x14ac:dyDescent="0.25">
      <c r="A100" s="36" t="s">
        <v>110</v>
      </c>
      <c r="B100" s="36" t="s">
        <v>111</v>
      </c>
      <c r="C100" s="37"/>
      <c r="D100" s="37"/>
      <c r="E100" s="38"/>
      <c r="F100" s="44"/>
      <c r="G100" s="40" t="str">
        <f t="shared" si="13"/>
        <v/>
      </c>
      <c r="I100" s="20"/>
      <c r="J100" s="21"/>
      <c r="K100" s="22"/>
      <c r="L100" s="23"/>
      <c r="M100" s="42"/>
      <c r="N100" s="20"/>
      <c r="O100" s="21"/>
      <c r="P100" s="22"/>
      <c r="Q100" s="42"/>
      <c r="R100" s="20"/>
      <c r="S100" s="21"/>
      <c r="T100" s="22"/>
      <c r="U100" s="42"/>
      <c r="V100" s="20"/>
      <c r="W100" s="21"/>
      <c r="X100" s="22"/>
      <c r="Z100" s="24"/>
      <c r="AA100" s="21"/>
      <c r="AB100" s="21"/>
      <c r="AD100" s="25"/>
      <c r="AE100" s="26"/>
      <c r="AH100" s="28"/>
      <c r="AI100" s="28"/>
      <c r="AJ100" s="43"/>
      <c r="AK100" s="77"/>
    </row>
    <row r="101" spans="1:37" ht="15.6" x14ac:dyDescent="0.3">
      <c r="A101" s="36"/>
      <c r="B101" s="46" t="s">
        <v>112</v>
      </c>
      <c r="C101" s="37" t="s">
        <v>87</v>
      </c>
      <c r="D101" s="37">
        <v>1</v>
      </c>
      <c r="E101" s="38"/>
      <c r="F101" s="39"/>
      <c r="G101" s="202">
        <f t="shared" ref="G101:G109" si="15">E101*F101</f>
        <v>0</v>
      </c>
      <c r="I101" s="20"/>
      <c r="J101" s="21"/>
      <c r="K101" s="22"/>
      <c r="L101" s="23"/>
      <c r="M101" s="42"/>
      <c r="N101" s="20"/>
      <c r="O101" s="21"/>
      <c r="P101" s="22"/>
      <c r="Q101" s="42"/>
      <c r="R101" s="20"/>
      <c r="S101" s="21"/>
      <c r="T101" s="22"/>
      <c r="U101" s="42"/>
      <c r="V101" s="20"/>
      <c r="W101" s="21"/>
      <c r="X101" s="22"/>
      <c r="Z101" s="24"/>
      <c r="AA101" s="21"/>
      <c r="AB101" s="21"/>
      <c r="AD101" s="25"/>
      <c r="AE101" s="26"/>
      <c r="AH101" s="28"/>
      <c r="AI101" s="28"/>
      <c r="AJ101" s="43"/>
      <c r="AK101" s="77"/>
    </row>
    <row r="102" spans="1:37" x14ac:dyDescent="0.25">
      <c r="A102" s="36"/>
      <c r="B102" s="46" t="s">
        <v>113</v>
      </c>
      <c r="C102" s="37" t="s">
        <v>87</v>
      </c>
      <c r="D102" s="37">
        <v>1</v>
      </c>
      <c r="E102" s="38"/>
      <c r="F102" s="39"/>
      <c r="G102" s="202">
        <f t="shared" si="15"/>
        <v>0</v>
      </c>
      <c r="I102" s="20"/>
      <c r="J102" s="21"/>
      <c r="K102" s="22"/>
      <c r="L102" s="23"/>
      <c r="M102" s="42"/>
      <c r="N102" s="20"/>
      <c r="O102" s="21"/>
      <c r="P102" s="22"/>
      <c r="Q102" s="42"/>
      <c r="R102" s="20"/>
      <c r="S102" s="21"/>
      <c r="T102" s="22"/>
      <c r="U102" s="42"/>
      <c r="V102" s="20"/>
      <c r="W102" s="21"/>
      <c r="X102" s="22"/>
      <c r="Z102" s="24"/>
      <c r="AA102" s="21"/>
      <c r="AB102" s="21"/>
      <c r="AD102" s="25"/>
      <c r="AE102" s="26"/>
      <c r="AH102" s="28"/>
      <c r="AI102" s="28"/>
      <c r="AJ102" s="43"/>
      <c r="AK102" s="77"/>
    </row>
    <row r="103" spans="1:37" ht="15.6" x14ac:dyDescent="0.3">
      <c r="A103" s="36"/>
      <c r="B103" s="46" t="s">
        <v>114</v>
      </c>
      <c r="C103" s="37" t="s">
        <v>87</v>
      </c>
      <c r="D103" s="37">
        <v>3</v>
      </c>
      <c r="E103" s="38"/>
      <c r="F103" s="39"/>
      <c r="G103" s="202">
        <f t="shared" si="15"/>
        <v>0</v>
      </c>
      <c r="I103" s="20"/>
      <c r="J103" s="21"/>
      <c r="K103" s="22"/>
      <c r="L103" s="23"/>
      <c r="M103" s="42"/>
      <c r="N103" s="20"/>
      <c r="O103" s="21"/>
      <c r="P103" s="22"/>
      <c r="Q103" s="42"/>
      <c r="R103" s="20"/>
      <c r="S103" s="21"/>
      <c r="T103" s="22"/>
      <c r="U103" s="42"/>
      <c r="V103" s="20"/>
      <c r="W103" s="21"/>
      <c r="X103" s="22"/>
      <c r="Z103" s="24"/>
      <c r="AA103" s="21"/>
      <c r="AB103" s="21"/>
      <c r="AD103" s="25"/>
      <c r="AE103" s="26"/>
      <c r="AH103" s="28"/>
      <c r="AI103" s="28"/>
      <c r="AJ103" s="43"/>
      <c r="AK103" s="77"/>
    </row>
    <row r="104" spans="1:37" ht="15.6" x14ac:dyDescent="0.3">
      <c r="A104" s="36"/>
      <c r="B104" s="46" t="s">
        <v>115</v>
      </c>
      <c r="C104" s="37" t="s">
        <v>87</v>
      </c>
      <c r="D104" s="37">
        <v>5</v>
      </c>
      <c r="E104" s="38"/>
      <c r="F104" s="39"/>
      <c r="G104" s="202">
        <f t="shared" si="15"/>
        <v>0</v>
      </c>
      <c r="I104" s="20"/>
      <c r="J104" s="21"/>
      <c r="K104" s="22"/>
      <c r="L104" s="23"/>
      <c r="M104" s="42"/>
      <c r="N104" s="20"/>
      <c r="O104" s="21"/>
      <c r="P104" s="22"/>
      <c r="Q104" s="42"/>
      <c r="R104" s="20"/>
      <c r="S104" s="21"/>
      <c r="T104" s="22"/>
      <c r="U104" s="42"/>
      <c r="V104" s="20"/>
      <c r="W104" s="21"/>
      <c r="X104" s="22"/>
      <c r="Z104" s="24"/>
      <c r="AA104" s="21"/>
      <c r="AB104" s="21"/>
      <c r="AD104" s="25"/>
      <c r="AE104" s="26"/>
      <c r="AH104" s="28"/>
      <c r="AI104" s="28"/>
      <c r="AJ104" s="43"/>
      <c r="AK104" s="77"/>
    </row>
    <row r="105" spans="1:37" ht="15.6" x14ac:dyDescent="0.3">
      <c r="A105" s="36"/>
      <c r="B105" s="46" t="s">
        <v>116</v>
      </c>
      <c r="C105" s="37" t="s">
        <v>87</v>
      </c>
      <c r="D105" s="37">
        <v>1</v>
      </c>
      <c r="E105" s="38"/>
      <c r="F105" s="39"/>
      <c r="G105" s="202">
        <f t="shared" si="15"/>
        <v>0</v>
      </c>
      <c r="I105" s="20"/>
      <c r="J105" s="21"/>
      <c r="K105" s="22"/>
      <c r="L105" s="23"/>
      <c r="M105" s="42"/>
      <c r="N105" s="20"/>
      <c r="O105" s="21"/>
      <c r="P105" s="22"/>
      <c r="Q105" s="42"/>
      <c r="R105" s="20"/>
      <c r="S105" s="21"/>
      <c r="T105" s="22"/>
      <c r="U105" s="42"/>
      <c r="V105" s="20"/>
      <c r="W105" s="21"/>
      <c r="X105" s="22"/>
      <c r="Z105" s="24"/>
      <c r="AA105" s="21"/>
      <c r="AB105" s="21"/>
      <c r="AD105" s="25"/>
      <c r="AE105" s="26"/>
      <c r="AH105" s="28"/>
      <c r="AI105" s="28"/>
      <c r="AJ105" s="43"/>
      <c r="AK105" s="77"/>
    </row>
    <row r="106" spans="1:37" x14ac:dyDescent="0.25">
      <c r="A106" s="36"/>
      <c r="B106" s="46" t="s">
        <v>117</v>
      </c>
      <c r="C106" s="37" t="s">
        <v>87</v>
      </c>
      <c r="D106" s="37">
        <v>1</v>
      </c>
      <c r="E106" s="38"/>
      <c r="F106" s="39"/>
      <c r="G106" s="202">
        <f t="shared" si="15"/>
        <v>0</v>
      </c>
      <c r="I106" s="20"/>
      <c r="J106" s="21"/>
      <c r="K106" s="22"/>
      <c r="L106" s="23"/>
      <c r="M106" s="42"/>
      <c r="N106" s="20"/>
      <c r="O106" s="21"/>
      <c r="P106" s="22"/>
      <c r="Q106" s="42"/>
      <c r="R106" s="20"/>
      <c r="S106" s="21"/>
      <c r="T106" s="22"/>
      <c r="U106" s="42"/>
      <c r="V106" s="20"/>
      <c r="W106" s="21"/>
      <c r="X106" s="22"/>
      <c r="Z106" s="24"/>
      <c r="AA106" s="21"/>
      <c r="AB106" s="21"/>
      <c r="AD106" s="25"/>
      <c r="AE106" s="26"/>
      <c r="AH106" s="28"/>
      <c r="AI106" s="28"/>
      <c r="AJ106" s="43"/>
      <c r="AK106" s="77"/>
    </row>
    <row r="107" spans="1:37" x14ac:dyDescent="0.25">
      <c r="A107" s="36" t="s">
        <v>118</v>
      </c>
      <c r="B107" s="36" t="s">
        <v>119</v>
      </c>
      <c r="C107" s="37" t="s">
        <v>10</v>
      </c>
      <c r="D107" s="37">
        <v>1</v>
      </c>
      <c r="E107" s="38"/>
      <c r="F107" s="54"/>
      <c r="G107" s="202">
        <f t="shared" si="15"/>
        <v>0</v>
      </c>
      <c r="I107" s="20"/>
      <c r="J107" s="21"/>
      <c r="K107" s="22"/>
      <c r="L107" s="23"/>
      <c r="M107" s="42"/>
      <c r="N107" s="20"/>
      <c r="O107" s="21"/>
      <c r="P107" s="22"/>
      <c r="Q107" s="42"/>
      <c r="R107" s="20"/>
      <c r="S107" s="21"/>
      <c r="T107" s="22"/>
      <c r="U107" s="42"/>
      <c r="V107" s="20"/>
      <c r="W107" s="21"/>
      <c r="X107" s="22"/>
      <c r="Z107" s="24"/>
      <c r="AA107" s="21"/>
      <c r="AB107" s="21"/>
      <c r="AD107" s="25"/>
      <c r="AE107" s="26"/>
      <c r="AH107" s="28"/>
      <c r="AI107" s="28"/>
      <c r="AJ107" s="43"/>
      <c r="AK107" s="77"/>
    </row>
    <row r="108" spans="1:37" ht="15.6" x14ac:dyDescent="0.3">
      <c r="A108" s="36" t="s">
        <v>120</v>
      </c>
      <c r="B108" s="36" t="s">
        <v>121</v>
      </c>
      <c r="C108" s="37" t="s">
        <v>87</v>
      </c>
      <c r="D108" s="37">
        <v>6</v>
      </c>
      <c r="E108" s="38"/>
      <c r="F108" s="39"/>
      <c r="G108" s="202">
        <f t="shared" si="15"/>
        <v>0</v>
      </c>
      <c r="I108" s="20"/>
      <c r="J108" s="21"/>
      <c r="K108" s="22"/>
      <c r="L108" s="23"/>
      <c r="M108" s="42"/>
      <c r="N108" s="20"/>
      <c r="O108" s="21"/>
      <c r="P108" s="22"/>
      <c r="Q108" s="42"/>
      <c r="R108" s="20"/>
      <c r="S108" s="21"/>
      <c r="T108" s="22"/>
      <c r="U108" s="42"/>
      <c r="V108" s="20"/>
      <c r="W108" s="21"/>
      <c r="X108" s="22"/>
      <c r="Z108" s="24"/>
      <c r="AA108" s="21"/>
      <c r="AB108" s="21"/>
      <c r="AD108" s="25"/>
      <c r="AE108" s="26"/>
      <c r="AH108" s="28"/>
      <c r="AI108" s="28"/>
      <c r="AJ108" s="29"/>
      <c r="AK108" s="77"/>
    </row>
    <row r="109" spans="1:37" x14ac:dyDescent="0.25">
      <c r="A109" s="36" t="s">
        <v>122</v>
      </c>
      <c r="B109" s="36" t="s">
        <v>123</v>
      </c>
      <c r="C109" s="37" t="s">
        <v>87</v>
      </c>
      <c r="D109" s="37">
        <v>1</v>
      </c>
      <c r="E109" s="38"/>
      <c r="F109" s="44"/>
      <c r="G109" s="202">
        <f t="shared" si="15"/>
        <v>0</v>
      </c>
      <c r="I109" s="20"/>
      <c r="J109" s="21"/>
      <c r="K109" s="22"/>
      <c r="L109" s="23"/>
      <c r="M109" s="42"/>
      <c r="N109" s="20"/>
      <c r="O109" s="21"/>
      <c r="P109" s="22"/>
      <c r="Q109" s="42"/>
      <c r="R109" s="20"/>
      <c r="S109" s="21"/>
      <c r="T109" s="22"/>
      <c r="U109" s="42"/>
      <c r="V109" s="20"/>
      <c r="W109" s="21"/>
      <c r="X109" s="22"/>
      <c r="Z109" s="24"/>
      <c r="AA109" s="21"/>
      <c r="AB109" s="21"/>
      <c r="AD109" s="25"/>
      <c r="AE109" s="26"/>
      <c r="AH109" s="28"/>
      <c r="AI109" s="28"/>
      <c r="AJ109" s="43"/>
      <c r="AK109" s="77"/>
    </row>
    <row r="110" spans="1:37" x14ac:dyDescent="0.25">
      <c r="A110" s="36" t="s">
        <v>124</v>
      </c>
      <c r="B110" s="36" t="s">
        <v>125</v>
      </c>
      <c r="C110" s="37" t="s">
        <v>21</v>
      </c>
      <c r="D110" s="37"/>
      <c r="E110" s="38"/>
      <c r="F110" s="54"/>
      <c r="G110" s="40" t="str">
        <f t="shared" si="13"/>
        <v/>
      </c>
      <c r="I110" s="20"/>
      <c r="J110" s="21"/>
      <c r="K110" s="22"/>
      <c r="L110" s="23"/>
      <c r="M110" s="42"/>
      <c r="N110" s="20"/>
      <c r="O110" s="21"/>
      <c r="P110" s="22"/>
      <c r="Q110" s="42"/>
      <c r="R110" s="20"/>
      <c r="S110" s="21"/>
      <c r="T110" s="22"/>
      <c r="U110" s="42"/>
      <c r="V110" s="20"/>
      <c r="W110" s="21"/>
      <c r="X110" s="22"/>
      <c r="Z110" s="24"/>
      <c r="AA110" s="21"/>
      <c r="AB110" s="21"/>
      <c r="AD110" s="25"/>
      <c r="AE110" s="26"/>
      <c r="AH110" s="28"/>
      <c r="AI110" s="28"/>
      <c r="AJ110" s="43"/>
      <c r="AK110" s="77"/>
    </row>
    <row r="111" spans="1:37" x14ac:dyDescent="0.25">
      <c r="A111" s="36" t="s">
        <v>126</v>
      </c>
      <c r="B111" s="36" t="s">
        <v>127</v>
      </c>
      <c r="C111" s="37" t="s">
        <v>87</v>
      </c>
      <c r="D111" s="37">
        <v>1</v>
      </c>
      <c r="E111" s="38"/>
      <c r="F111" s="54"/>
      <c r="G111" s="202">
        <f>E111*F111</f>
        <v>0</v>
      </c>
      <c r="I111" s="20"/>
      <c r="J111" s="21"/>
      <c r="K111" s="22"/>
      <c r="L111" s="23"/>
      <c r="M111" s="42"/>
      <c r="N111" s="20"/>
      <c r="O111" s="21"/>
      <c r="P111" s="22"/>
      <c r="Q111" s="42"/>
      <c r="R111" s="20"/>
      <c r="S111" s="21"/>
      <c r="T111" s="22"/>
      <c r="U111" s="42"/>
      <c r="V111" s="20"/>
      <c r="W111" s="21"/>
      <c r="X111" s="22"/>
      <c r="Z111" s="24"/>
      <c r="AA111" s="21"/>
      <c r="AB111" s="21"/>
      <c r="AD111" s="25"/>
      <c r="AE111" s="26"/>
      <c r="AH111" s="28"/>
      <c r="AI111" s="28"/>
      <c r="AJ111" s="29"/>
      <c r="AK111" s="77"/>
    </row>
    <row r="112" spans="1:37" ht="15.6" x14ac:dyDescent="0.3">
      <c r="A112" s="36"/>
      <c r="B112" s="36"/>
      <c r="C112" s="37"/>
      <c r="D112" s="37"/>
      <c r="E112" s="38"/>
      <c r="F112" s="39"/>
      <c r="G112" s="40" t="str">
        <f t="shared" si="13"/>
        <v/>
      </c>
      <c r="I112" s="20"/>
      <c r="J112" s="21"/>
      <c r="K112" s="22"/>
      <c r="L112" s="23"/>
      <c r="M112" s="42"/>
      <c r="N112" s="20"/>
      <c r="O112" s="21"/>
      <c r="P112" s="22"/>
      <c r="Q112" s="42"/>
      <c r="R112" s="20"/>
      <c r="S112" s="21"/>
      <c r="T112" s="22"/>
      <c r="U112" s="42"/>
      <c r="V112" s="20"/>
      <c r="W112" s="21"/>
      <c r="X112" s="22"/>
      <c r="Z112" s="24"/>
      <c r="AA112" s="21"/>
      <c r="AB112" s="21"/>
      <c r="AD112" s="25"/>
      <c r="AE112" s="26"/>
      <c r="AH112" s="28"/>
      <c r="AI112" s="28"/>
      <c r="AJ112" s="29"/>
      <c r="AK112" s="77"/>
    </row>
    <row r="113" spans="1:36" ht="15.6" x14ac:dyDescent="0.3">
      <c r="A113" s="36" t="s">
        <v>128</v>
      </c>
      <c r="B113" s="36" t="s">
        <v>129</v>
      </c>
      <c r="C113" s="37"/>
      <c r="D113" s="37"/>
      <c r="E113" s="38"/>
      <c r="F113" s="54"/>
      <c r="G113" s="40" t="str">
        <f t="shared" si="13"/>
        <v/>
      </c>
      <c r="I113" s="20"/>
      <c r="J113" s="21"/>
      <c r="K113" s="22"/>
      <c r="L113" s="23"/>
      <c r="M113" s="42"/>
      <c r="N113" s="20"/>
      <c r="O113" s="21"/>
      <c r="P113" s="22"/>
      <c r="Q113" s="42"/>
      <c r="R113" s="20"/>
      <c r="S113" s="21"/>
      <c r="T113" s="22"/>
      <c r="U113" s="42"/>
      <c r="V113" s="20"/>
      <c r="W113" s="21"/>
      <c r="X113" s="22"/>
      <c r="Z113" s="24"/>
      <c r="AA113" s="21"/>
      <c r="AB113" s="21"/>
      <c r="AD113" s="25"/>
      <c r="AE113" s="26"/>
      <c r="AH113" s="28"/>
      <c r="AI113" s="28"/>
      <c r="AJ113" s="43"/>
    </row>
    <row r="114" spans="1:36" ht="15.6" x14ac:dyDescent="0.3">
      <c r="A114" s="36" t="s">
        <v>130</v>
      </c>
      <c r="B114" s="36" t="s">
        <v>131</v>
      </c>
      <c r="C114" s="37" t="s">
        <v>47</v>
      </c>
      <c r="D114" s="37">
        <v>182</v>
      </c>
      <c r="E114" s="38"/>
      <c r="F114" s="39"/>
      <c r="G114" s="202">
        <f t="shared" ref="G114:G115" si="16">E114*F114</f>
        <v>0</v>
      </c>
      <c r="I114" s="20"/>
      <c r="J114" s="21"/>
      <c r="K114" s="22"/>
      <c r="L114" s="23"/>
      <c r="M114" s="42"/>
      <c r="N114" s="20"/>
      <c r="O114" s="21"/>
      <c r="P114" s="22"/>
      <c r="Q114" s="42"/>
      <c r="R114" s="20"/>
      <c r="S114" s="21"/>
      <c r="T114" s="22"/>
      <c r="U114" s="42"/>
      <c r="V114" s="20"/>
      <c r="W114" s="21"/>
      <c r="X114" s="22"/>
      <c r="Z114" s="24"/>
      <c r="AA114" s="21"/>
      <c r="AB114" s="21"/>
      <c r="AD114" s="25"/>
      <c r="AE114" s="26"/>
      <c r="AH114" s="28"/>
      <c r="AI114" s="28"/>
      <c r="AJ114" s="43"/>
    </row>
    <row r="115" spans="1:36" ht="15.6" x14ac:dyDescent="0.3">
      <c r="A115" s="36" t="s">
        <v>132</v>
      </c>
      <c r="B115" s="36" t="s">
        <v>105</v>
      </c>
      <c r="C115" s="37" t="s">
        <v>87</v>
      </c>
      <c r="D115" s="37">
        <v>18</v>
      </c>
      <c r="E115" s="38"/>
      <c r="F115" s="39"/>
      <c r="G115" s="202">
        <f t="shared" si="16"/>
        <v>0</v>
      </c>
      <c r="I115" s="20"/>
      <c r="J115" s="21"/>
      <c r="K115" s="22"/>
      <c r="L115" s="23"/>
      <c r="M115" s="42"/>
      <c r="N115" s="20"/>
      <c r="O115" s="21"/>
      <c r="P115" s="22"/>
      <c r="Q115" s="42"/>
      <c r="R115" s="20"/>
      <c r="S115" s="21"/>
      <c r="T115" s="22"/>
      <c r="U115" s="42"/>
      <c r="V115" s="20"/>
      <c r="W115" s="21"/>
      <c r="X115" s="22"/>
      <c r="Z115" s="24"/>
      <c r="AA115" s="21"/>
      <c r="AB115" s="21"/>
      <c r="AD115" s="25"/>
      <c r="AE115" s="26"/>
      <c r="AH115" s="28"/>
      <c r="AI115" s="28"/>
      <c r="AJ115" s="29"/>
    </row>
    <row r="116" spans="1:36" x14ac:dyDescent="0.25">
      <c r="A116" s="36" t="s">
        <v>8</v>
      </c>
      <c r="B116" s="36" t="s">
        <v>133</v>
      </c>
      <c r="C116" s="37" t="s">
        <v>10</v>
      </c>
      <c r="D116" s="37">
        <v>1</v>
      </c>
      <c r="E116" s="38"/>
      <c r="F116" s="39"/>
      <c r="G116" s="202">
        <f>E116*F116</f>
        <v>0</v>
      </c>
      <c r="I116" s="20"/>
      <c r="J116" s="21"/>
      <c r="K116" s="22"/>
      <c r="L116" s="23"/>
      <c r="M116" s="42"/>
      <c r="N116" s="20"/>
      <c r="O116" s="21"/>
      <c r="P116" s="22"/>
      <c r="Q116" s="42"/>
      <c r="R116" s="20"/>
      <c r="S116" s="21"/>
      <c r="T116" s="22"/>
      <c r="U116" s="42"/>
      <c r="V116" s="20"/>
      <c r="W116" s="21"/>
      <c r="X116" s="22"/>
      <c r="Z116" s="24"/>
      <c r="AA116" s="21"/>
      <c r="AB116" s="21"/>
      <c r="AD116" s="25"/>
      <c r="AE116" s="26"/>
      <c r="AH116" s="28"/>
      <c r="AI116" s="28"/>
      <c r="AJ116" s="29"/>
    </row>
    <row r="117" spans="1:36" ht="15.6" x14ac:dyDescent="0.3">
      <c r="A117" s="36"/>
      <c r="B117" s="36"/>
      <c r="C117" s="37"/>
      <c r="D117" s="37"/>
      <c r="E117" s="38"/>
      <c r="F117" s="39"/>
      <c r="G117" s="40" t="str">
        <f t="shared" si="13"/>
        <v/>
      </c>
      <c r="I117" s="20"/>
      <c r="J117" s="21"/>
      <c r="K117" s="22"/>
      <c r="L117" s="23"/>
      <c r="M117" s="42"/>
      <c r="N117" s="20"/>
      <c r="O117" s="21"/>
      <c r="P117" s="22"/>
      <c r="Q117" s="42"/>
      <c r="R117" s="20"/>
      <c r="S117" s="21"/>
      <c r="T117" s="22"/>
      <c r="U117" s="42"/>
      <c r="V117" s="20"/>
      <c r="W117" s="21"/>
      <c r="X117" s="22"/>
      <c r="Z117" s="24"/>
      <c r="AA117" s="21"/>
      <c r="AB117" s="21"/>
      <c r="AD117" s="25"/>
      <c r="AE117" s="26"/>
      <c r="AH117" s="28"/>
      <c r="AI117" s="28"/>
      <c r="AJ117" s="29"/>
    </row>
    <row r="118" spans="1:36" ht="15.6" x14ac:dyDescent="0.3">
      <c r="A118" s="36" t="s">
        <v>134</v>
      </c>
      <c r="B118" s="36" t="s">
        <v>135</v>
      </c>
      <c r="C118" s="37"/>
      <c r="D118" s="37"/>
      <c r="E118" s="38"/>
      <c r="F118" s="54"/>
      <c r="G118" s="40" t="str">
        <f t="shared" si="13"/>
        <v/>
      </c>
      <c r="I118" s="20"/>
      <c r="J118" s="21"/>
      <c r="K118" s="22"/>
      <c r="L118" s="23"/>
      <c r="M118" s="42"/>
      <c r="N118" s="20"/>
      <c r="O118" s="21"/>
      <c r="P118" s="22"/>
      <c r="Q118" s="42"/>
      <c r="R118" s="20"/>
      <c r="S118" s="21"/>
      <c r="T118" s="22"/>
      <c r="U118" s="42"/>
      <c r="V118" s="20"/>
      <c r="W118" s="21"/>
      <c r="X118" s="22"/>
      <c r="Z118" s="24"/>
      <c r="AA118" s="21"/>
      <c r="AB118" s="21"/>
      <c r="AD118" s="25"/>
      <c r="AE118" s="26"/>
      <c r="AH118" s="28"/>
      <c r="AI118" s="28"/>
      <c r="AJ118" s="43"/>
    </row>
    <row r="119" spans="1:36" ht="15.6" x14ac:dyDescent="0.3">
      <c r="A119" s="36" t="s">
        <v>136</v>
      </c>
      <c r="B119" s="36" t="s">
        <v>137</v>
      </c>
      <c r="C119" s="37"/>
      <c r="D119" s="37"/>
      <c r="E119" s="38"/>
      <c r="F119" s="39"/>
      <c r="G119" s="40" t="str">
        <f t="shared" si="13"/>
        <v/>
      </c>
      <c r="I119" s="20"/>
      <c r="J119" s="21"/>
      <c r="K119" s="22"/>
      <c r="L119" s="23"/>
      <c r="M119" s="42"/>
      <c r="N119" s="20"/>
      <c r="O119" s="21"/>
      <c r="P119" s="22"/>
      <c r="Q119" s="42"/>
      <c r="R119" s="20"/>
      <c r="S119" s="21"/>
      <c r="T119" s="22"/>
      <c r="U119" s="42"/>
      <c r="V119" s="20"/>
      <c r="W119" s="21"/>
      <c r="X119" s="22"/>
      <c r="Z119" s="24"/>
      <c r="AA119" s="21"/>
      <c r="AB119" s="21"/>
      <c r="AD119" s="25"/>
      <c r="AE119" s="26"/>
      <c r="AH119" s="28"/>
      <c r="AI119" s="28"/>
      <c r="AJ119" s="43"/>
    </row>
    <row r="120" spans="1:36" ht="15.6" x14ac:dyDescent="0.3">
      <c r="A120" s="36"/>
      <c r="B120" s="46" t="s">
        <v>135</v>
      </c>
      <c r="C120" s="37" t="s">
        <v>47</v>
      </c>
      <c r="D120" s="37">
        <v>106</v>
      </c>
      <c r="E120" s="38"/>
      <c r="F120" s="39"/>
      <c r="G120" s="202">
        <f t="shared" ref="G120:G125" si="17">E120*F120</f>
        <v>0</v>
      </c>
      <c r="I120" s="20"/>
      <c r="J120" s="21"/>
      <c r="K120" s="22"/>
      <c r="L120" s="23"/>
      <c r="M120" s="42"/>
      <c r="N120" s="20"/>
      <c r="O120" s="21"/>
      <c r="P120" s="22"/>
      <c r="Q120" s="42"/>
      <c r="R120" s="20"/>
      <c r="S120" s="21"/>
      <c r="T120" s="22"/>
      <c r="U120" s="42"/>
      <c r="V120" s="20"/>
      <c r="W120" s="21"/>
      <c r="X120" s="22"/>
      <c r="Z120" s="24"/>
      <c r="AA120" s="21"/>
      <c r="AB120" s="21"/>
      <c r="AD120" s="25"/>
      <c r="AE120" s="26"/>
      <c r="AH120" s="28"/>
      <c r="AI120" s="28"/>
      <c r="AJ120" s="43"/>
    </row>
    <row r="121" spans="1:36" ht="15.6" x14ac:dyDescent="0.3">
      <c r="A121" s="36"/>
      <c r="B121" s="46" t="s">
        <v>138</v>
      </c>
      <c r="C121" s="37" t="s">
        <v>47</v>
      </c>
      <c r="D121" s="37">
        <v>250</v>
      </c>
      <c r="E121" s="38"/>
      <c r="F121" s="39"/>
      <c r="G121" s="202">
        <f t="shared" si="17"/>
        <v>0</v>
      </c>
      <c r="I121" s="20"/>
      <c r="J121" s="21"/>
      <c r="K121" s="22"/>
      <c r="L121" s="23"/>
      <c r="M121" s="42"/>
      <c r="N121" s="20"/>
      <c r="O121" s="21"/>
      <c r="P121" s="22"/>
      <c r="Q121" s="42"/>
      <c r="R121" s="20"/>
      <c r="S121" s="21"/>
      <c r="T121" s="22"/>
      <c r="U121" s="42"/>
      <c r="V121" s="20"/>
      <c r="W121" s="21"/>
      <c r="X121" s="22"/>
      <c r="Z121" s="24"/>
      <c r="AA121" s="21"/>
      <c r="AB121" s="21"/>
      <c r="AD121" s="25"/>
      <c r="AE121" s="26"/>
      <c r="AH121" s="28"/>
      <c r="AI121" s="28"/>
      <c r="AJ121" s="29"/>
    </row>
    <row r="122" spans="1:36" s="61" customFormat="1" ht="15.6" x14ac:dyDescent="0.3">
      <c r="A122" s="56"/>
      <c r="B122" s="57" t="s">
        <v>139</v>
      </c>
      <c r="C122" s="58" t="s">
        <v>47</v>
      </c>
      <c r="D122" s="58">
        <v>58</v>
      </c>
      <c r="E122" s="59"/>
      <c r="F122" s="85"/>
      <c r="G122" s="207">
        <f t="shared" si="17"/>
        <v>0</v>
      </c>
      <c r="I122" s="62"/>
      <c r="J122" s="63"/>
      <c r="K122" s="64"/>
      <c r="L122" s="65"/>
      <c r="M122" s="66"/>
      <c r="N122" s="62"/>
      <c r="O122" s="63"/>
      <c r="P122" s="64"/>
      <c r="Q122" s="66"/>
      <c r="R122" s="62"/>
      <c r="S122" s="63"/>
      <c r="T122" s="64"/>
      <c r="U122" s="66"/>
      <c r="V122" s="62"/>
      <c r="W122" s="63"/>
      <c r="X122" s="64"/>
      <c r="Z122" s="67"/>
      <c r="AA122" s="63"/>
      <c r="AB122" s="63"/>
      <c r="AD122" s="68"/>
      <c r="AE122" s="69"/>
      <c r="AF122" s="70"/>
      <c r="AG122" s="70"/>
      <c r="AH122" s="86"/>
      <c r="AI122" s="86"/>
      <c r="AJ122" s="71"/>
    </row>
    <row r="123" spans="1:36" ht="15.6" x14ac:dyDescent="0.3">
      <c r="A123" s="72" t="s">
        <v>140</v>
      </c>
      <c r="B123" s="72" t="s">
        <v>141</v>
      </c>
      <c r="C123" s="73" t="s">
        <v>87</v>
      </c>
      <c r="D123" s="73">
        <v>1</v>
      </c>
      <c r="E123" s="74"/>
      <c r="F123" s="87"/>
      <c r="G123" s="206">
        <f t="shared" si="17"/>
        <v>0</v>
      </c>
      <c r="I123" s="20"/>
      <c r="J123" s="21"/>
      <c r="K123" s="22"/>
      <c r="L123" s="23"/>
      <c r="M123" s="42"/>
      <c r="N123" s="20"/>
      <c r="O123" s="21"/>
      <c r="P123" s="22"/>
      <c r="Q123" s="42"/>
      <c r="R123" s="20"/>
      <c r="S123" s="21"/>
      <c r="T123" s="22"/>
      <c r="U123" s="42"/>
      <c r="V123" s="20"/>
      <c r="W123" s="21"/>
      <c r="X123" s="22"/>
      <c r="Z123" s="24"/>
      <c r="AA123" s="21"/>
      <c r="AB123" s="21"/>
      <c r="AD123" s="25"/>
      <c r="AE123" s="26"/>
      <c r="AH123" s="28"/>
      <c r="AI123" s="28"/>
      <c r="AJ123" s="43"/>
    </row>
    <row r="124" spans="1:36" ht="15.6" x14ac:dyDescent="0.3">
      <c r="A124" s="36" t="s">
        <v>142</v>
      </c>
      <c r="B124" s="36" t="s">
        <v>143</v>
      </c>
      <c r="C124" s="37" t="s">
        <v>87</v>
      </c>
      <c r="D124" s="37">
        <v>7</v>
      </c>
      <c r="E124" s="38"/>
      <c r="F124" s="39"/>
      <c r="G124" s="202">
        <f t="shared" si="17"/>
        <v>0</v>
      </c>
      <c r="I124" s="20"/>
      <c r="J124" s="21"/>
      <c r="K124" s="22"/>
      <c r="L124" s="23"/>
      <c r="M124" s="42"/>
      <c r="N124" s="20"/>
      <c r="O124" s="21"/>
      <c r="P124" s="22"/>
      <c r="Q124" s="42"/>
      <c r="R124" s="20"/>
      <c r="S124" s="21"/>
      <c r="T124" s="22"/>
      <c r="U124" s="42"/>
      <c r="V124" s="20"/>
      <c r="W124" s="21"/>
      <c r="X124" s="22"/>
      <c r="Z124" s="24"/>
      <c r="AA124" s="21"/>
      <c r="AB124" s="21"/>
      <c r="AD124" s="25"/>
      <c r="AE124" s="26"/>
      <c r="AH124" s="28"/>
      <c r="AI124" s="28"/>
      <c r="AJ124" s="43"/>
    </row>
    <row r="125" spans="1:36" ht="15.6" x14ac:dyDescent="0.3">
      <c r="A125" s="36" t="s">
        <v>144</v>
      </c>
      <c r="B125" s="36" t="s">
        <v>145</v>
      </c>
      <c r="C125" s="37" t="s">
        <v>87</v>
      </c>
      <c r="D125" s="37">
        <v>1</v>
      </c>
      <c r="E125" s="38"/>
      <c r="F125" s="39"/>
      <c r="G125" s="202">
        <f t="shared" si="17"/>
        <v>0</v>
      </c>
      <c r="I125" s="20"/>
      <c r="J125" s="21"/>
      <c r="K125" s="22"/>
      <c r="L125" s="23"/>
      <c r="M125" s="42"/>
      <c r="N125" s="20"/>
      <c r="O125" s="21"/>
      <c r="P125" s="22"/>
      <c r="Q125" s="42"/>
      <c r="R125" s="20"/>
      <c r="S125" s="21"/>
      <c r="T125" s="22"/>
      <c r="U125" s="42"/>
      <c r="V125" s="20"/>
      <c r="W125" s="21"/>
      <c r="X125" s="22"/>
      <c r="Z125" s="24"/>
      <c r="AA125" s="21"/>
      <c r="AB125" s="21"/>
      <c r="AD125" s="25"/>
      <c r="AE125" s="26"/>
      <c r="AH125" s="28"/>
      <c r="AI125" s="28"/>
      <c r="AJ125" s="43"/>
    </row>
    <row r="126" spans="1:36" ht="15.6" x14ac:dyDescent="0.3">
      <c r="A126" s="36"/>
      <c r="B126" s="36"/>
      <c r="C126" s="37"/>
      <c r="D126" s="37"/>
      <c r="E126" s="38"/>
      <c r="F126" s="39"/>
      <c r="G126" s="40" t="str">
        <f t="shared" si="13"/>
        <v/>
      </c>
      <c r="I126" s="20"/>
      <c r="J126" s="21"/>
      <c r="K126" s="22"/>
      <c r="L126" s="23"/>
      <c r="M126" s="42"/>
      <c r="N126" s="20"/>
      <c r="O126" s="21"/>
      <c r="P126" s="22"/>
      <c r="Q126" s="42"/>
      <c r="R126" s="20"/>
      <c r="S126" s="21"/>
      <c r="T126" s="22"/>
      <c r="U126" s="42"/>
      <c r="V126" s="20"/>
      <c r="W126" s="21"/>
      <c r="X126" s="22"/>
      <c r="Z126" s="24"/>
      <c r="AA126" s="21"/>
      <c r="AB126" s="21"/>
      <c r="AD126" s="25"/>
      <c r="AE126" s="26"/>
      <c r="AH126" s="28"/>
      <c r="AI126" s="28"/>
      <c r="AJ126" s="43"/>
    </row>
    <row r="127" spans="1:36" x14ac:dyDescent="0.25">
      <c r="A127" s="36" t="s">
        <v>146</v>
      </c>
      <c r="B127" s="36" t="s">
        <v>138</v>
      </c>
      <c r="C127" s="37" t="s">
        <v>21</v>
      </c>
      <c r="D127" s="37"/>
      <c r="E127" s="38"/>
      <c r="F127" s="39"/>
      <c r="G127" s="40" t="str">
        <f t="shared" si="13"/>
        <v/>
      </c>
      <c r="I127" s="20"/>
      <c r="J127" s="21"/>
      <c r="K127" s="22"/>
      <c r="L127" s="23"/>
      <c r="M127" s="42"/>
      <c r="N127" s="20"/>
      <c r="O127" s="21"/>
      <c r="P127" s="22"/>
      <c r="Q127" s="42"/>
      <c r="R127" s="20"/>
      <c r="S127" s="21"/>
      <c r="T127" s="22"/>
      <c r="U127" s="42"/>
      <c r="V127" s="20"/>
      <c r="W127" s="21"/>
      <c r="X127" s="22"/>
      <c r="Z127" s="24"/>
      <c r="AA127" s="21"/>
      <c r="AB127" s="21"/>
      <c r="AD127" s="25"/>
      <c r="AE127" s="26"/>
      <c r="AH127" s="28"/>
      <c r="AI127" s="28"/>
      <c r="AJ127" s="43"/>
    </row>
    <row r="128" spans="1:36" x14ac:dyDescent="0.25">
      <c r="A128" s="36"/>
      <c r="B128" s="36"/>
      <c r="C128" s="37"/>
      <c r="D128" s="37"/>
      <c r="E128" s="38"/>
      <c r="F128" s="39"/>
      <c r="G128" s="40" t="str">
        <f t="shared" si="13"/>
        <v/>
      </c>
      <c r="I128" s="20"/>
      <c r="J128" s="21"/>
      <c r="K128" s="22"/>
      <c r="L128" s="23"/>
      <c r="M128" s="42"/>
      <c r="N128" s="20"/>
      <c r="O128" s="21"/>
      <c r="P128" s="22"/>
      <c r="Q128" s="42"/>
      <c r="R128" s="20"/>
      <c r="S128" s="21"/>
      <c r="T128" s="22"/>
      <c r="U128" s="42"/>
      <c r="V128" s="20"/>
      <c r="W128" s="21"/>
      <c r="X128" s="22"/>
      <c r="Z128" s="24"/>
      <c r="AA128" s="21"/>
      <c r="AB128" s="21"/>
      <c r="AD128" s="25"/>
      <c r="AE128" s="26"/>
      <c r="AH128" s="28"/>
      <c r="AI128" s="28"/>
      <c r="AJ128" s="43"/>
    </row>
    <row r="129" spans="1:36" x14ac:dyDescent="0.25">
      <c r="A129" s="36" t="s">
        <v>147</v>
      </c>
      <c r="B129" s="36" t="s">
        <v>148</v>
      </c>
      <c r="C129" s="37"/>
      <c r="D129" s="37"/>
      <c r="E129" s="38"/>
      <c r="F129" s="54"/>
      <c r="G129" s="40" t="str">
        <f t="shared" si="13"/>
        <v/>
      </c>
      <c r="I129" s="20"/>
      <c r="J129" s="21"/>
      <c r="K129" s="22"/>
      <c r="L129" s="23"/>
      <c r="M129" s="42"/>
      <c r="N129" s="20"/>
      <c r="O129" s="21"/>
      <c r="P129" s="22"/>
      <c r="Q129" s="42"/>
      <c r="R129" s="20"/>
      <c r="S129" s="21"/>
      <c r="T129" s="22"/>
      <c r="U129" s="42"/>
      <c r="V129" s="20"/>
      <c r="W129" s="21"/>
      <c r="X129" s="22"/>
      <c r="Z129" s="24"/>
      <c r="AA129" s="21"/>
      <c r="AB129" s="21"/>
      <c r="AD129" s="25"/>
      <c r="AE129" s="26"/>
      <c r="AH129" s="28"/>
      <c r="AI129" s="28"/>
      <c r="AJ129" s="29"/>
    </row>
    <row r="130" spans="1:36" x14ac:dyDescent="0.25">
      <c r="A130" s="36" t="s">
        <v>149</v>
      </c>
      <c r="B130" s="36" t="s">
        <v>150</v>
      </c>
      <c r="C130" s="37" t="s">
        <v>47</v>
      </c>
      <c r="D130" s="37">
        <f>295+123</f>
        <v>418</v>
      </c>
      <c r="E130" s="38"/>
      <c r="F130" s="39"/>
      <c r="G130" s="202">
        <f t="shared" ref="G130:G132" si="18">E130*F130</f>
        <v>0</v>
      </c>
      <c r="I130" s="20"/>
      <c r="J130" s="21"/>
      <c r="K130" s="22"/>
      <c r="L130" s="23"/>
      <c r="M130" s="42"/>
      <c r="N130" s="20"/>
      <c r="O130" s="21"/>
      <c r="P130" s="22"/>
      <c r="Q130" s="42"/>
      <c r="R130" s="20"/>
      <c r="S130" s="21"/>
      <c r="T130" s="22"/>
      <c r="U130" s="42"/>
      <c r="V130" s="20"/>
      <c r="W130" s="21"/>
      <c r="X130" s="22"/>
      <c r="Z130" s="24"/>
      <c r="AA130" s="21"/>
      <c r="AB130" s="21"/>
      <c r="AD130" s="25"/>
      <c r="AE130" s="26"/>
      <c r="AH130" s="28"/>
      <c r="AI130" s="28"/>
      <c r="AJ130" s="43"/>
    </row>
    <row r="131" spans="1:36" x14ac:dyDescent="0.25">
      <c r="A131" s="36" t="s">
        <v>151</v>
      </c>
      <c r="B131" s="36" t="s">
        <v>152</v>
      </c>
      <c r="C131" s="37" t="s">
        <v>87</v>
      </c>
      <c r="D131" s="37">
        <v>13</v>
      </c>
      <c r="E131" s="38"/>
      <c r="F131" s="44"/>
      <c r="G131" s="202">
        <f t="shared" si="18"/>
        <v>0</v>
      </c>
      <c r="I131" s="20"/>
      <c r="J131" s="21"/>
      <c r="K131" s="22"/>
      <c r="L131" s="23"/>
      <c r="M131" s="42"/>
      <c r="N131" s="20"/>
      <c r="O131" s="21"/>
      <c r="P131" s="22"/>
      <c r="Q131" s="42"/>
      <c r="R131" s="20"/>
      <c r="S131" s="21"/>
      <c r="T131" s="22"/>
      <c r="U131" s="42"/>
      <c r="V131" s="20"/>
      <c r="W131" s="21"/>
      <c r="X131" s="22"/>
      <c r="Z131" s="24"/>
      <c r="AA131" s="21"/>
      <c r="AB131" s="21"/>
      <c r="AD131" s="25"/>
      <c r="AE131" s="26"/>
      <c r="AH131" s="28"/>
      <c r="AI131" s="28"/>
      <c r="AJ131" s="43"/>
    </row>
    <row r="132" spans="1:36" x14ac:dyDescent="0.25">
      <c r="A132" s="36" t="s">
        <v>153</v>
      </c>
      <c r="B132" s="36" t="s">
        <v>154</v>
      </c>
      <c r="C132" s="37" t="s">
        <v>87</v>
      </c>
      <c r="D132" s="37">
        <v>4</v>
      </c>
      <c r="E132" s="38"/>
      <c r="F132" s="44"/>
      <c r="G132" s="202">
        <f t="shared" si="18"/>
        <v>0</v>
      </c>
      <c r="I132" s="20"/>
      <c r="J132" s="21"/>
      <c r="K132" s="22"/>
      <c r="L132" s="23"/>
      <c r="M132" s="42"/>
      <c r="N132" s="20"/>
      <c r="O132" s="21"/>
      <c r="P132" s="22"/>
      <c r="Q132" s="42"/>
      <c r="R132" s="20"/>
      <c r="S132" s="21"/>
      <c r="T132" s="22"/>
      <c r="U132" s="42"/>
      <c r="V132" s="20"/>
      <c r="W132" s="21"/>
      <c r="X132" s="22"/>
      <c r="Z132" s="24"/>
      <c r="AA132" s="21"/>
      <c r="AB132" s="21"/>
      <c r="AD132" s="25"/>
      <c r="AE132" s="26"/>
      <c r="AH132" s="28"/>
      <c r="AI132" s="28"/>
      <c r="AJ132" s="43"/>
    </row>
    <row r="133" spans="1:36" x14ac:dyDescent="0.25">
      <c r="A133" s="36" t="s">
        <v>155</v>
      </c>
      <c r="B133" s="215" t="s">
        <v>362</v>
      </c>
      <c r="C133" s="37" t="s">
        <v>87</v>
      </c>
      <c r="D133" s="37">
        <v>2</v>
      </c>
      <c r="E133" s="38"/>
      <c r="F133" s="79" t="s">
        <v>89</v>
      </c>
      <c r="G133" s="40"/>
      <c r="I133" s="20"/>
      <c r="J133" s="21"/>
      <c r="K133" s="22"/>
      <c r="L133" s="23"/>
      <c r="M133" s="42"/>
      <c r="N133" s="20"/>
      <c r="O133" s="21"/>
      <c r="P133" s="22"/>
      <c r="Q133" s="42"/>
      <c r="R133" s="20"/>
      <c r="S133" s="21"/>
      <c r="T133" s="22"/>
      <c r="U133" s="42"/>
      <c r="V133" s="20"/>
      <c r="W133" s="21"/>
      <c r="X133" s="22"/>
      <c r="Z133" s="24"/>
      <c r="AA133" s="21"/>
      <c r="AB133" s="21"/>
      <c r="AD133" s="25"/>
      <c r="AE133" s="26"/>
      <c r="AH133" s="28"/>
      <c r="AI133" s="28"/>
      <c r="AJ133" s="29"/>
    </row>
    <row r="134" spans="1:36" x14ac:dyDescent="0.25">
      <c r="A134" s="36" t="s">
        <v>156</v>
      </c>
      <c r="B134" s="36" t="s">
        <v>157</v>
      </c>
      <c r="C134" s="37"/>
      <c r="D134" s="37"/>
      <c r="E134" s="38"/>
      <c r="F134" s="54"/>
      <c r="G134" s="40" t="str">
        <f t="shared" si="13"/>
        <v/>
      </c>
      <c r="I134" s="20"/>
      <c r="J134" s="21"/>
      <c r="K134" s="22"/>
      <c r="L134" s="23"/>
      <c r="M134" s="42"/>
      <c r="N134" s="20"/>
      <c r="O134" s="21"/>
      <c r="P134" s="22"/>
      <c r="Q134" s="42"/>
      <c r="R134" s="20"/>
      <c r="S134" s="21"/>
      <c r="T134" s="22"/>
      <c r="U134" s="42"/>
      <c r="V134" s="20"/>
      <c r="W134" s="21"/>
      <c r="X134" s="22"/>
      <c r="Z134" s="24"/>
      <c r="AA134" s="21"/>
      <c r="AB134" s="21"/>
      <c r="AD134" s="25"/>
      <c r="AE134" s="26"/>
      <c r="AH134" s="28"/>
      <c r="AI134" s="28"/>
      <c r="AJ134" s="43"/>
    </row>
    <row r="135" spans="1:36" x14ac:dyDescent="0.25">
      <c r="A135" s="36" t="s">
        <v>158</v>
      </c>
      <c r="B135" s="36" t="s">
        <v>150</v>
      </c>
      <c r="C135" s="37" t="s">
        <v>47</v>
      </c>
      <c r="D135" s="37">
        <v>226</v>
      </c>
      <c r="E135" s="38"/>
      <c r="F135" s="39"/>
      <c r="G135" s="202">
        <f t="shared" ref="G135:G136" si="19">E135*F135</f>
        <v>0</v>
      </c>
      <c r="I135" s="20"/>
      <c r="J135" s="21"/>
      <c r="K135" s="22"/>
      <c r="L135" s="23"/>
      <c r="M135" s="42"/>
      <c r="N135" s="20"/>
      <c r="O135" s="21"/>
      <c r="P135" s="22"/>
      <c r="Q135" s="42"/>
      <c r="R135" s="20"/>
      <c r="S135" s="21"/>
      <c r="T135" s="22"/>
      <c r="U135" s="42"/>
      <c r="V135" s="20"/>
      <c r="W135" s="21"/>
      <c r="X135" s="22"/>
      <c r="Z135" s="24"/>
      <c r="AA135" s="21"/>
      <c r="AB135" s="21"/>
      <c r="AD135" s="25"/>
      <c r="AE135" s="26"/>
      <c r="AH135" s="28"/>
      <c r="AI135" s="28"/>
      <c r="AJ135" s="43"/>
    </row>
    <row r="136" spans="1:36" x14ac:dyDescent="0.25">
      <c r="A136" s="36" t="s">
        <v>159</v>
      </c>
      <c r="B136" s="36" t="s">
        <v>152</v>
      </c>
      <c r="C136" s="37" t="s">
        <v>87</v>
      </c>
      <c r="D136" s="37">
        <v>11</v>
      </c>
      <c r="E136" s="38"/>
      <c r="F136" s="39"/>
      <c r="G136" s="202">
        <f t="shared" si="19"/>
        <v>0</v>
      </c>
      <c r="I136" s="20"/>
      <c r="J136" s="21"/>
      <c r="K136" s="22"/>
      <c r="L136" s="23"/>
      <c r="M136" s="42"/>
      <c r="N136" s="20"/>
      <c r="O136" s="21"/>
      <c r="P136" s="22"/>
      <c r="Q136" s="42"/>
      <c r="R136" s="20"/>
      <c r="S136" s="21"/>
      <c r="T136" s="22"/>
      <c r="U136" s="42"/>
      <c r="V136" s="20"/>
      <c r="W136" s="21"/>
      <c r="X136" s="22"/>
      <c r="Z136" s="24"/>
      <c r="AA136" s="21"/>
      <c r="AB136" s="21"/>
      <c r="AD136" s="25"/>
      <c r="AE136" s="26"/>
      <c r="AH136" s="28"/>
      <c r="AI136" s="28"/>
      <c r="AJ136" s="29"/>
    </row>
    <row r="137" spans="1:36" x14ac:dyDescent="0.25">
      <c r="A137" s="36"/>
      <c r="B137" s="36"/>
      <c r="C137" s="37"/>
      <c r="D137" s="37"/>
      <c r="E137" s="38"/>
      <c r="F137" s="39"/>
      <c r="G137" s="40" t="str">
        <f t="shared" si="13"/>
        <v/>
      </c>
      <c r="I137" s="20"/>
      <c r="J137" s="21"/>
      <c r="K137" s="22"/>
      <c r="L137" s="23"/>
      <c r="M137" s="42"/>
      <c r="N137" s="20"/>
      <c r="O137" s="21"/>
      <c r="P137" s="22"/>
      <c r="Q137" s="42"/>
      <c r="R137" s="20"/>
      <c r="S137" s="21"/>
      <c r="T137" s="22"/>
      <c r="U137" s="42"/>
      <c r="V137" s="20"/>
      <c r="W137" s="21"/>
      <c r="X137" s="22"/>
      <c r="Z137" s="24"/>
      <c r="AA137" s="21"/>
      <c r="AB137" s="21"/>
      <c r="AD137" s="25"/>
      <c r="AE137" s="26"/>
      <c r="AH137" s="28"/>
      <c r="AI137" s="28"/>
      <c r="AJ137" s="43"/>
    </row>
    <row r="138" spans="1:36" x14ac:dyDescent="0.25">
      <c r="A138" s="36" t="s">
        <v>160</v>
      </c>
      <c r="B138" s="36" t="s">
        <v>161</v>
      </c>
      <c r="C138" s="37" t="s">
        <v>10</v>
      </c>
      <c r="D138" s="37">
        <v>1</v>
      </c>
      <c r="E138" s="38"/>
      <c r="F138" s="39"/>
      <c r="G138" s="202">
        <f>E138*F138</f>
        <v>0</v>
      </c>
      <c r="I138" s="20"/>
      <c r="J138" s="21"/>
      <c r="K138" s="22"/>
      <c r="L138" s="23"/>
      <c r="M138" s="42"/>
      <c r="N138" s="20"/>
      <c r="O138" s="21"/>
      <c r="P138" s="22"/>
      <c r="Q138" s="42"/>
      <c r="R138" s="20"/>
      <c r="S138" s="21"/>
      <c r="T138" s="22"/>
      <c r="U138" s="42"/>
      <c r="V138" s="20"/>
      <c r="W138" s="21"/>
      <c r="X138" s="22"/>
      <c r="Z138" s="24"/>
      <c r="AA138" s="21"/>
      <c r="AB138" s="21"/>
      <c r="AD138" s="25"/>
      <c r="AE138" s="26"/>
      <c r="AH138" s="28"/>
      <c r="AI138" s="28"/>
      <c r="AJ138" s="43"/>
    </row>
    <row r="139" spans="1:36" x14ac:dyDescent="0.25">
      <c r="A139" s="36"/>
      <c r="B139" s="36"/>
      <c r="C139" s="37"/>
      <c r="D139" s="37"/>
      <c r="E139" s="38"/>
      <c r="F139" s="39"/>
      <c r="G139" s="40" t="str">
        <f t="shared" si="13"/>
        <v/>
      </c>
      <c r="I139" s="20"/>
      <c r="J139" s="21"/>
      <c r="K139" s="22"/>
      <c r="L139" s="23"/>
      <c r="M139" s="42"/>
      <c r="N139" s="20"/>
      <c r="O139" s="21"/>
      <c r="P139" s="22"/>
      <c r="Q139" s="42"/>
      <c r="R139" s="20"/>
      <c r="S139" s="21"/>
      <c r="T139" s="22"/>
      <c r="U139" s="42"/>
      <c r="V139" s="20"/>
      <c r="W139" s="21"/>
      <c r="X139" s="22"/>
      <c r="Z139" s="24"/>
      <c r="AA139" s="21"/>
      <c r="AB139" s="21"/>
      <c r="AD139" s="25"/>
      <c r="AE139" s="26"/>
      <c r="AH139" s="28"/>
      <c r="AI139" s="28"/>
      <c r="AJ139" s="43"/>
    </row>
    <row r="140" spans="1:36" x14ac:dyDescent="0.25">
      <c r="A140" s="36" t="s">
        <v>162</v>
      </c>
      <c r="B140" s="36" t="s">
        <v>163</v>
      </c>
      <c r="C140" s="37"/>
      <c r="D140" s="37"/>
      <c r="E140" s="38"/>
      <c r="F140" s="39"/>
      <c r="G140" s="40" t="str">
        <f t="shared" si="13"/>
        <v/>
      </c>
      <c r="I140" s="20"/>
      <c r="J140" s="21"/>
      <c r="K140" s="22"/>
      <c r="L140" s="23"/>
      <c r="M140" s="42"/>
      <c r="N140" s="20"/>
      <c r="O140" s="21"/>
      <c r="P140" s="22"/>
      <c r="Q140" s="42"/>
      <c r="R140" s="20"/>
      <c r="S140" s="21"/>
      <c r="T140" s="22"/>
      <c r="U140" s="42"/>
      <c r="V140" s="20"/>
      <c r="W140" s="21"/>
      <c r="X140" s="22"/>
      <c r="Z140" s="24"/>
      <c r="AA140" s="21"/>
      <c r="AB140" s="21"/>
      <c r="AD140" s="25"/>
      <c r="AE140" s="26"/>
      <c r="AH140" s="28"/>
      <c r="AI140" s="28"/>
      <c r="AJ140" s="29"/>
    </row>
    <row r="141" spans="1:36" x14ac:dyDescent="0.25">
      <c r="A141" s="36" t="s">
        <v>164</v>
      </c>
      <c r="B141" s="36" t="s">
        <v>165</v>
      </c>
      <c r="C141" s="37" t="s">
        <v>47</v>
      </c>
      <c r="D141" s="37">
        <v>108</v>
      </c>
      <c r="E141" s="38"/>
      <c r="F141" s="39"/>
      <c r="G141" s="202">
        <f t="shared" ref="G141:G142" si="20">E141*F141</f>
        <v>0</v>
      </c>
      <c r="I141" s="20"/>
      <c r="J141" s="21"/>
      <c r="K141" s="22"/>
      <c r="L141" s="23"/>
      <c r="M141" s="42"/>
      <c r="N141" s="20"/>
      <c r="O141" s="21"/>
      <c r="P141" s="22"/>
      <c r="Q141" s="42"/>
      <c r="R141" s="20"/>
      <c r="S141" s="21"/>
      <c r="T141" s="22"/>
      <c r="U141" s="42"/>
      <c r="V141" s="20"/>
      <c r="W141" s="21"/>
      <c r="X141" s="22"/>
      <c r="Z141" s="24"/>
      <c r="AA141" s="21"/>
      <c r="AB141" s="21"/>
      <c r="AD141" s="25"/>
      <c r="AE141" s="26"/>
      <c r="AH141" s="28"/>
      <c r="AI141" s="28"/>
      <c r="AJ141" s="29"/>
    </row>
    <row r="142" spans="1:36" x14ac:dyDescent="0.25">
      <c r="A142" s="36" t="s">
        <v>166</v>
      </c>
      <c r="B142" s="36" t="s">
        <v>167</v>
      </c>
      <c r="C142" s="37" t="s">
        <v>87</v>
      </c>
      <c r="D142" s="37">
        <v>1</v>
      </c>
      <c r="E142" s="38"/>
      <c r="F142" s="39"/>
      <c r="G142" s="202">
        <f t="shared" si="20"/>
        <v>0</v>
      </c>
      <c r="I142" s="20"/>
      <c r="J142" s="21"/>
      <c r="K142" s="22"/>
      <c r="L142" s="23"/>
      <c r="M142" s="42"/>
      <c r="N142" s="20"/>
      <c r="O142" s="21"/>
      <c r="P142" s="22"/>
      <c r="Q142" s="42"/>
      <c r="R142" s="20"/>
      <c r="S142" s="21"/>
      <c r="T142" s="22"/>
      <c r="U142" s="42"/>
      <c r="V142" s="20"/>
      <c r="W142" s="21"/>
      <c r="X142" s="22"/>
      <c r="Z142" s="24"/>
      <c r="AA142" s="21"/>
      <c r="AB142" s="21"/>
      <c r="AD142" s="25"/>
      <c r="AE142" s="26"/>
      <c r="AH142" s="28"/>
      <c r="AI142" s="28"/>
      <c r="AJ142" s="43"/>
    </row>
    <row r="143" spans="1:36" x14ac:dyDescent="0.25">
      <c r="A143" s="36"/>
      <c r="B143" s="36"/>
      <c r="C143" s="37"/>
      <c r="D143" s="37"/>
      <c r="E143" s="38"/>
      <c r="F143" s="39"/>
      <c r="G143" s="40" t="str">
        <f t="shared" si="13"/>
        <v/>
      </c>
      <c r="I143" s="20"/>
      <c r="J143" s="21"/>
      <c r="K143" s="22"/>
      <c r="L143" s="23"/>
      <c r="M143" s="42"/>
      <c r="N143" s="20"/>
      <c r="O143" s="21"/>
      <c r="P143" s="22"/>
      <c r="Q143" s="42"/>
      <c r="R143" s="20"/>
      <c r="S143" s="21"/>
      <c r="T143" s="22"/>
      <c r="U143" s="42"/>
      <c r="V143" s="20"/>
      <c r="W143" s="21"/>
      <c r="X143" s="22"/>
      <c r="Z143" s="24"/>
      <c r="AA143" s="21"/>
      <c r="AB143" s="21"/>
      <c r="AD143" s="25"/>
      <c r="AE143" s="26"/>
      <c r="AH143" s="28"/>
      <c r="AI143" s="28"/>
      <c r="AJ143" s="43"/>
    </row>
    <row r="144" spans="1:36" ht="18.75" x14ac:dyDescent="0.3">
      <c r="A144" s="30"/>
      <c r="B144" s="31" t="s">
        <v>168</v>
      </c>
      <c r="C144" s="32"/>
      <c r="D144" s="32"/>
      <c r="E144" s="33"/>
      <c r="F144" s="34"/>
      <c r="G144" s="35" t="str">
        <f t="shared" si="13"/>
        <v/>
      </c>
      <c r="I144" s="20"/>
      <c r="J144" s="21"/>
      <c r="K144" s="22"/>
      <c r="L144" s="23"/>
      <c r="M144" s="42"/>
      <c r="N144" s="20"/>
      <c r="O144" s="21"/>
      <c r="P144" s="22"/>
      <c r="Q144" s="42"/>
      <c r="R144" s="20"/>
      <c r="S144" s="21"/>
      <c r="T144" s="22"/>
      <c r="U144" s="42"/>
      <c r="V144" s="20"/>
      <c r="W144" s="21"/>
      <c r="X144" s="22"/>
      <c r="Z144" s="24"/>
      <c r="AA144" s="21"/>
      <c r="AB144" s="21"/>
      <c r="AD144" s="25"/>
      <c r="AE144" s="26"/>
      <c r="AH144" s="28"/>
      <c r="AI144" s="28"/>
      <c r="AJ144" s="43"/>
    </row>
    <row r="145" spans="1:36" x14ac:dyDescent="0.25">
      <c r="A145" s="36"/>
      <c r="B145" s="36"/>
      <c r="C145" s="37"/>
      <c r="D145" s="37"/>
      <c r="E145" s="38"/>
      <c r="F145" s="39"/>
      <c r="G145" s="40" t="str">
        <f t="shared" si="13"/>
        <v/>
      </c>
      <c r="I145" s="20"/>
      <c r="J145" s="21"/>
      <c r="K145" s="22"/>
      <c r="L145" s="23"/>
      <c r="M145" s="42"/>
      <c r="N145" s="20"/>
      <c r="O145" s="21"/>
      <c r="P145" s="22"/>
      <c r="Q145" s="42"/>
      <c r="R145" s="20"/>
      <c r="S145" s="21"/>
      <c r="T145" s="22"/>
      <c r="U145" s="42"/>
      <c r="V145" s="20"/>
      <c r="W145" s="21"/>
      <c r="X145" s="22"/>
      <c r="Z145" s="24"/>
      <c r="AA145" s="21"/>
      <c r="AB145" s="21"/>
      <c r="AD145" s="25"/>
      <c r="AE145" s="26"/>
      <c r="AH145" s="28"/>
      <c r="AI145" s="28"/>
      <c r="AJ145" s="43"/>
    </row>
    <row r="146" spans="1:36" x14ac:dyDescent="0.25">
      <c r="A146" s="41" t="s">
        <v>169</v>
      </c>
      <c r="B146" s="41" t="s">
        <v>170</v>
      </c>
      <c r="C146" s="37"/>
      <c r="D146" s="37"/>
      <c r="E146" s="38"/>
      <c r="F146" s="39"/>
      <c r="G146" s="40" t="str">
        <f t="shared" si="13"/>
        <v/>
      </c>
      <c r="I146" s="20"/>
      <c r="J146" s="21"/>
      <c r="K146" s="22"/>
      <c r="L146" s="23"/>
      <c r="M146" s="42"/>
      <c r="N146" s="20"/>
      <c r="O146" s="21"/>
      <c r="P146" s="22"/>
      <c r="Q146" s="42"/>
      <c r="R146" s="20"/>
      <c r="S146" s="21"/>
      <c r="T146" s="22"/>
      <c r="U146" s="42"/>
      <c r="V146" s="20"/>
      <c r="W146" s="21"/>
      <c r="X146" s="22"/>
      <c r="Z146" s="24"/>
      <c r="AA146" s="21"/>
      <c r="AB146" s="21"/>
      <c r="AD146" s="25"/>
      <c r="AE146" s="26"/>
      <c r="AH146" s="28"/>
      <c r="AI146" s="28"/>
      <c r="AJ146" s="43"/>
    </row>
    <row r="147" spans="1:36" x14ac:dyDescent="0.25">
      <c r="A147" s="36" t="s">
        <v>171</v>
      </c>
      <c r="B147" s="36" t="s">
        <v>172</v>
      </c>
      <c r="C147" s="37"/>
      <c r="D147" s="37"/>
      <c r="E147" s="38"/>
      <c r="F147" s="39"/>
      <c r="G147" s="40" t="str">
        <f t="shared" si="13"/>
        <v/>
      </c>
      <c r="I147" s="20"/>
      <c r="J147" s="21"/>
      <c r="K147" s="22"/>
      <c r="L147" s="23"/>
      <c r="M147" s="42"/>
      <c r="N147" s="20"/>
      <c r="O147" s="21"/>
      <c r="P147" s="22"/>
      <c r="Q147" s="42"/>
      <c r="R147" s="20"/>
      <c r="S147" s="21"/>
      <c r="T147" s="22"/>
      <c r="U147" s="42"/>
      <c r="V147" s="20"/>
      <c r="W147" s="21"/>
      <c r="X147" s="22"/>
      <c r="Z147" s="24"/>
      <c r="AA147" s="21"/>
      <c r="AB147" s="21"/>
      <c r="AD147" s="25"/>
      <c r="AE147" s="26"/>
      <c r="AH147" s="28"/>
      <c r="AI147" s="28"/>
      <c r="AJ147" s="43"/>
    </row>
    <row r="148" spans="1:36" x14ac:dyDescent="0.25">
      <c r="A148" s="36" t="s">
        <v>173</v>
      </c>
      <c r="B148" s="36" t="s">
        <v>174</v>
      </c>
      <c r="C148" s="37"/>
      <c r="D148" s="37"/>
      <c r="E148" s="38"/>
      <c r="F148" s="39"/>
      <c r="G148" s="40" t="str">
        <f t="shared" si="13"/>
        <v/>
      </c>
      <c r="I148" s="20"/>
      <c r="J148" s="21"/>
      <c r="K148" s="22"/>
      <c r="L148" s="23"/>
      <c r="M148" s="42"/>
      <c r="N148" s="20"/>
      <c r="O148" s="21"/>
      <c r="P148" s="22"/>
      <c r="Q148" s="42"/>
      <c r="R148" s="20"/>
      <c r="S148" s="21"/>
      <c r="T148" s="22"/>
      <c r="U148" s="42"/>
      <c r="V148" s="20"/>
      <c r="W148" s="21"/>
      <c r="X148" s="22"/>
      <c r="Z148" s="24"/>
      <c r="AA148" s="21"/>
      <c r="AB148" s="21"/>
      <c r="AD148" s="25"/>
      <c r="AE148" s="26"/>
      <c r="AH148" s="28"/>
      <c r="AI148" s="28"/>
      <c r="AJ148" s="29"/>
    </row>
    <row r="149" spans="1:36" x14ac:dyDescent="0.25">
      <c r="A149" s="36"/>
      <c r="B149" s="46" t="s">
        <v>175</v>
      </c>
      <c r="C149" s="37" t="s">
        <v>87</v>
      </c>
      <c r="D149" s="37">
        <v>4</v>
      </c>
      <c r="E149" s="38"/>
      <c r="F149" s="39"/>
      <c r="G149" s="202">
        <f t="shared" ref="G149:G151" si="21">E149*F149</f>
        <v>0</v>
      </c>
      <c r="I149" s="20"/>
      <c r="J149" s="21"/>
      <c r="K149" s="22"/>
      <c r="L149" s="23"/>
      <c r="M149" s="42"/>
      <c r="N149" s="20"/>
      <c r="O149" s="21"/>
      <c r="P149" s="22"/>
      <c r="Q149" s="42"/>
      <c r="R149" s="20"/>
      <c r="S149" s="21"/>
      <c r="T149" s="22"/>
      <c r="U149" s="42"/>
      <c r="V149" s="20"/>
      <c r="W149" s="21"/>
      <c r="X149" s="22"/>
      <c r="Z149" s="24"/>
      <c r="AA149" s="21"/>
      <c r="AB149" s="21"/>
      <c r="AD149" s="25"/>
      <c r="AE149" s="26"/>
      <c r="AH149" s="28"/>
      <c r="AI149" s="28"/>
      <c r="AJ149" s="29"/>
    </row>
    <row r="150" spans="1:36" x14ac:dyDescent="0.25">
      <c r="A150" s="36"/>
      <c r="B150" s="46" t="s">
        <v>176</v>
      </c>
      <c r="C150" s="37" t="s">
        <v>87</v>
      </c>
      <c r="D150" s="37">
        <v>5</v>
      </c>
      <c r="E150" s="38"/>
      <c r="F150" s="39"/>
      <c r="G150" s="202">
        <f t="shared" si="21"/>
        <v>0</v>
      </c>
      <c r="I150" s="20"/>
      <c r="J150" s="21"/>
      <c r="K150" s="22"/>
      <c r="L150" s="23"/>
      <c r="M150" s="42"/>
      <c r="N150" s="20"/>
      <c r="O150" s="21"/>
      <c r="P150" s="22"/>
      <c r="Q150" s="42"/>
      <c r="R150" s="20"/>
      <c r="S150" s="21"/>
      <c r="T150" s="22"/>
      <c r="U150" s="42"/>
      <c r="V150" s="20"/>
      <c r="W150" s="21"/>
      <c r="X150" s="22"/>
      <c r="Z150" s="24"/>
      <c r="AA150" s="21"/>
      <c r="AB150" s="21"/>
      <c r="AD150" s="25"/>
      <c r="AE150" s="26"/>
      <c r="AH150" s="28"/>
      <c r="AI150" s="28"/>
      <c r="AJ150" s="43"/>
    </row>
    <row r="151" spans="1:36" x14ac:dyDescent="0.25">
      <c r="A151" s="36"/>
      <c r="B151" s="46" t="s">
        <v>154</v>
      </c>
      <c r="C151" s="37" t="s">
        <v>87</v>
      </c>
      <c r="D151" s="37">
        <v>4</v>
      </c>
      <c r="E151" s="38"/>
      <c r="F151" s="39"/>
      <c r="G151" s="202">
        <f t="shared" si="21"/>
        <v>0</v>
      </c>
      <c r="I151" s="20"/>
      <c r="J151" s="21"/>
      <c r="K151" s="22"/>
      <c r="L151" s="23"/>
      <c r="M151" s="42"/>
      <c r="N151" s="20"/>
      <c r="O151" s="21"/>
      <c r="P151" s="22"/>
      <c r="Q151" s="42"/>
      <c r="R151" s="20"/>
      <c r="S151" s="21"/>
      <c r="T151" s="22"/>
      <c r="U151" s="42"/>
      <c r="V151" s="20"/>
      <c r="W151" s="21"/>
      <c r="X151" s="22"/>
      <c r="Z151" s="24"/>
      <c r="AA151" s="21"/>
      <c r="AB151" s="21"/>
      <c r="AD151" s="25"/>
      <c r="AE151" s="26"/>
      <c r="AH151" s="28"/>
      <c r="AI151" s="28"/>
      <c r="AJ151" s="43"/>
    </row>
    <row r="152" spans="1:36" x14ac:dyDescent="0.25">
      <c r="A152" s="36"/>
      <c r="B152" s="46" t="s">
        <v>363</v>
      </c>
      <c r="C152" s="37" t="s">
        <v>87</v>
      </c>
      <c r="D152" s="37">
        <v>2</v>
      </c>
      <c r="E152" s="38"/>
      <c r="F152" s="79" t="s">
        <v>89</v>
      </c>
      <c r="G152" s="40"/>
      <c r="I152" s="20"/>
      <c r="J152" s="21"/>
      <c r="K152" s="22"/>
      <c r="L152" s="23"/>
      <c r="M152" s="42"/>
      <c r="N152" s="20"/>
      <c r="O152" s="21"/>
      <c r="P152" s="22"/>
      <c r="Q152" s="42"/>
      <c r="R152" s="20"/>
      <c r="S152" s="21"/>
      <c r="T152" s="22"/>
      <c r="U152" s="42"/>
      <c r="V152" s="20"/>
      <c r="W152" s="21"/>
      <c r="X152" s="22"/>
      <c r="Z152" s="24"/>
      <c r="AA152" s="21"/>
      <c r="AB152" s="21"/>
      <c r="AD152" s="25"/>
      <c r="AE152" s="26"/>
      <c r="AH152" s="28"/>
      <c r="AI152" s="28"/>
      <c r="AJ152" s="43"/>
    </row>
    <row r="153" spans="1:36" x14ac:dyDescent="0.25">
      <c r="A153" s="48" t="s">
        <v>177</v>
      </c>
      <c r="B153" s="48" t="s">
        <v>178</v>
      </c>
      <c r="C153" s="37" t="s">
        <v>87</v>
      </c>
      <c r="D153" s="37">
        <v>2</v>
      </c>
      <c r="E153" s="38"/>
      <c r="F153" s="39"/>
      <c r="G153" s="202">
        <f t="shared" ref="G153:G156" si="22">E153*F153</f>
        <v>0</v>
      </c>
      <c r="I153" s="20"/>
      <c r="J153" s="21"/>
      <c r="K153" s="22"/>
      <c r="L153" s="23"/>
      <c r="M153" s="42"/>
      <c r="N153" s="20"/>
      <c r="O153" s="21"/>
      <c r="P153" s="22"/>
      <c r="Q153" s="42"/>
      <c r="R153" s="20"/>
      <c r="S153" s="21"/>
      <c r="T153" s="22"/>
      <c r="U153" s="42"/>
      <c r="V153" s="20"/>
      <c r="W153" s="21"/>
      <c r="X153" s="22"/>
      <c r="Z153" s="24"/>
      <c r="AA153" s="21"/>
      <c r="AB153" s="21"/>
      <c r="AD153" s="25"/>
      <c r="AE153" s="26"/>
      <c r="AH153" s="28"/>
      <c r="AI153" s="28"/>
      <c r="AJ153" s="43"/>
    </row>
    <row r="154" spans="1:36" x14ac:dyDescent="0.25">
      <c r="A154" s="48" t="s">
        <v>179</v>
      </c>
      <c r="B154" s="48" t="s">
        <v>180</v>
      </c>
      <c r="C154" s="37" t="s">
        <v>10</v>
      </c>
      <c r="D154" s="37">
        <v>1</v>
      </c>
      <c r="E154" s="38"/>
      <c r="F154" s="44"/>
      <c r="G154" s="202">
        <f t="shared" si="22"/>
        <v>0</v>
      </c>
      <c r="I154" s="20"/>
      <c r="J154" s="21"/>
      <c r="K154" s="22"/>
      <c r="L154" s="23"/>
      <c r="M154" s="42"/>
      <c r="N154" s="20"/>
      <c r="O154" s="21"/>
      <c r="P154" s="22"/>
      <c r="Q154" s="42"/>
      <c r="R154" s="20"/>
      <c r="S154" s="21"/>
      <c r="T154" s="22"/>
      <c r="U154" s="42"/>
      <c r="V154" s="20"/>
      <c r="W154" s="21"/>
      <c r="X154" s="22"/>
      <c r="Z154" s="24"/>
      <c r="AA154" s="21"/>
      <c r="AB154" s="21"/>
      <c r="AD154" s="25"/>
      <c r="AE154" s="26"/>
      <c r="AH154" s="28"/>
      <c r="AI154" s="28"/>
      <c r="AJ154" s="43"/>
    </row>
    <row r="155" spans="1:36" x14ac:dyDescent="0.25">
      <c r="A155" s="48" t="s">
        <v>181</v>
      </c>
      <c r="B155" s="36" t="s">
        <v>182</v>
      </c>
      <c r="C155" s="37" t="s">
        <v>47</v>
      </c>
      <c r="D155" s="37">
        <v>19</v>
      </c>
      <c r="E155" s="38"/>
      <c r="F155" s="39"/>
      <c r="G155" s="202">
        <f t="shared" si="22"/>
        <v>0</v>
      </c>
      <c r="I155" s="20"/>
      <c r="J155" s="21"/>
      <c r="K155" s="22"/>
      <c r="L155" s="23"/>
      <c r="M155" s="42"/>
      <c r="N155" s="20"/>
      <c r="O155" s="21"/>
      <c r="P155" s="22"/>
      <c r="Q155" s="42"/>
      <c r="R155" s="20"/>
      <c r="S155" s="21"/>
      <c r="T155" s="22"/>
      <c r="U155" s="42"/>
      <c r="V155" s="20"/>
      <c r="W155" s="21"/>
      <c r="X155" s="22"/>
      <c r="Z155" s="24"/>
      <c r="AA155" s="21"/>
      <c r="AB155" s="21"/>
      <c r="AD155" s="25"/>
      <c r="AE155" s="26"/>
      <c r="AH155" s="28"/>
      <c r="AI155" s="28"/>
      <c r="AJ155" s="29"/>
    </row>
    <row r="156" spans="1:36" x14ac:dyDescent="0.25">
      <c r="A156" s="48" t="s">
        <v>183</v>
      </c>
      <c r="B156" s="36" t="s">
        <v>184</v>
      </c>
      <c r="C156" s="37" t="s">
        <v>47</v>
      </c>
      <c r="D156" s="37">
        <v>6</v>
      </c>
      <c r="E156" s="38"/>
      <c r="F156" s="39"/>
      <c r="G156" s="202">
        <f t="shared" si="22"/>
        <v>0</v>
      </c>
      <c r="I156" s="20"/>
      <c r="J156" s="21"/>
      <c r="K156" s="22"/>
      <c r="L156" s="23"/>
      <c r="M156" s="42"/>
      <c r="N156" s="20"/>
      <c r="O156" s="21"/>
      <c r="P156" s="22"/>
      <c r="Q156" s="42"/>
      <c r="R156" s="20"/>
      <c r="S156" s="21"/>
      <c r="T156" s="22"/>
      <c r="U156" s="42"/>
      <c r="V156" s="20"/>
      <c r="W156" s="21"/>
      <c r="X156" s="22"/>
      <c r="Z156" s="24"/>
      <c r="AA156" s="21"/>
      <c r="AB156" s="21"/>
      <c r="AD156" s="25"/>
      <c r="AE156" s="26"/>
      <c r="AH156" s="28"/>
      <c r="AI156" s="28"/>
      <c r="AJ156" s="29"/>
    </row>
    <row r="157" spans="1:36" x14ac:dyDescent="0.25">
      <c r="A157" s="48" t="s">
        <v>365</v>
      </c>
      <c r="B157" s="36" t="s">
        <v>366</v>
      </c>
      <c r="C157" s="37" t="s">
        <v>87</v>
      </c>
      <c r="D157" s="37">
        <v>1</v>
      </c>
      <c r="E157" s="38"/>
      <c r="F157" s="39"/>
      <c r="G157" s="202">
        <f t="shared" ref="G157" si="23">E157*F157</f>
        <v>0</v>
      </c>
      <c r="I157" s="20"/>
      <c r="J157" s="21"/>
      <c r="K157" s="22"/>
      <c r="L157" s="23"/>
      <c r="M157" s="42"/>
      <c r="N157" s="20"/>
      <c r="O157" s="21"/>
      <c r="P157" s="22"/>
      <c r="Q157" s="42"/>
      <c r="R157" s="20"/>
      <c r="S157" s="21"/>
      <c r="T157" s="22"/>
      <c r="U157" s="42"/>
      <c r="V157" s="20"/>
      <c r="W157" s="21"/>
      <c r="X157" s="22"/>
      <c r="Z157" s="24"/>
      <c r="AA157" s="21"/>
      <c r="AB157" s="21"/>
      <c r="AD157" s="25"/>
      <c r="AE157" s="26"/>
      <c r="AH157" s="28"/>
      <c r="AI157" s="28"/>
      <c r="AJ157" s="29"/>
    </row>
    <row r="158" spans="1:36" x14ac:dyDescent="0.25">
      <c r="A158" s="36"/>
      <c r="B158" s="36"/>
      <c r="C158" s="37"/>
      <c r="D158" s="37"/>
      <c r="E158" s="38"/>
      <c r="F158" s="39"/>
      <c r="G158" s="40" t="str">
        <f t="shared" si="13"/>
        <v/>
      </c>
      <c r="I158" s="20"/>
      <c r="J158" s="21"/>
      <c r="K158" s="22"/>
      <c r="L158" s="23"/>
      <c r="M158" s="42"/>
      <c r="N158" s="20"/>
      <c r="O158" s="21"/>
      <c r="P158" s="22"/>
      <c r="Q158" s="42"/>
      <c r="R158" s="20"/>
      <c r="S158" s="21"/>
      <c r="T158" s="22"/>
      <c r="U158" s="42"/>
      <c r="V158" s="20"/>
      <c r="W158" s="21"/>
      <c r="X158" s="22"/>
      <c r="Z158" s="24"/>
      <c r="AA158" s="21"/>
      <c r="AB158" s="21"/>
      <c r="AD158" s="25"/>
      <c r="AE158" s="26"/>
      <c r="AH158" s="28"/>
      <c r="AI158" s="28"/>
      <c r="AJ158" s="43"/>
    </row>
    <row r="159" spans="1:36" x14ac:dyDescent="0.25">
      <c r="A159" s="36" t="s">
        <v>185</v>
      </c>
      <c r="B159" s="36" t="s">
        <v>186</v>
      </c>
      <c r="C159" s="37"/>
      <c r="D159" s="37"/>
      <c r="E159" s="38"/>
      <c r="F159" s="55"/>
      <c r="G159" s="40" t="str">
        <f t="shared" ref="G159:G171" si="24">+IF(F159="","",IF(E159="",D159*F159,E159*F159))</f>
        <v/>
      </c>
      <c r="I159" s="20"/>
      <c r="J159" s="21"/>
      <c r="K159" s="22"/>
      <c r="L159" s="23"/>
      <c r="M159" s="42"/>
      <c r="N159" s="20"/>
      <c r="O159" s="21"/>
      <c r="P159" s="22"/>
      <c r="Q159" s="42"/>
      <c r="R159" s="20"/>
      <c r="S159" s="21"/>
      <c r="T159" s="22"/>
      <c r="U159" s="42"/>
      <c r="V159" s="20"/>
      <c r="W159" s="21"/>
      <c r="X159" s="22"/>
      <c r="Z159" s="24"/>
      <c r="AA159" s="21"/>
      <c r="AB159" s="21"/>
      <c r="AD159" s="25"/>
      <c r="AE159" s="26"/>
      <c r="AH159" s="28"/>
      <c r="AI159" s="28"/>
      <c r="AJ159" s="43"/>
    </row>
    <row r="160" spans="1:36" x14ac:dyDescent="0.25">
      <c r="A160" s="36" t="s">
        <v>187</v>
      </c>
      <c r="B160" s="36" t="s">
        <v>188</v>
      </c>
      <c r="C160" s="37" t="s">
        <v>47</v>
      </c>
      <c r="D160" s="37">
        <v>145</v>
      </c>
      <c r="E160" s="38"/>
      <c r="F160" s="55"/>
      <c r="G160" s="202">
        <f t="shared" ref="G160:G166" si="25">E160*F160</f>
        <v>0</v>
      </c>
      <c r="I160" s="20"/>
      <c r="J160" s="21"/>
      <c r="K160" s="22"/>
      <c r="L160" s="23"/>
      <c r="M160" s="42"/>
      <c r="N160" s="20"/>
      <c r="O160" s="21"/>
      <c r="P160" s="22"/>
      <c r="Q160" s="42"/>
      <c r="R160" s="20"/>
      <c r="S160" s="21"/>
      <c r="T160" s="22"/>
      <c r="U160" s="42"/>
      <c r="V160" s="20"/>
      <c r="W160" s="21"/>
      <c r="X160" s="22"/>
      <c r="Z160" s="24"/>
      <c r="AA160" s="21"/>
      <c r="AB160" s="21"/>
      <c r="AD160" s="25"/>
      <c r="AE160" s="26"/>
      <c r="AH160" s="28"/>
      <c r="AI160" s="28"/>
      <c r="AJ160" s="43"/>
    </row>
    <row r="161" spans="1:36" x14ac:dyDescent="0.25">
      <c r="A161" s="36" t="s">
        <v>189</v>
      </c>
      <c r="B161" s="36" t="s">
        <v>190</v>
      </c>
      <c r="C161" s="37" t="s">
        <v>47</v>
      </c>
      <c r="D161" s="37">
        <v>200</v>
      </c>
      <c r="E161" s="38"/>
      <c r="F161" s="55"/>
      <c r="G161" s="202">
        <f t="shared" si="25"/>
        <v>0</v>
      </c>
      <c r="I161" s="20"/>
      <c r="J161" s="21"/>
      <c r="K161" s="22"/>
      <c r="L161" s="23"/>
      <c r="M161" s="42"/>
      <c r="N161" s="20"/>
      <c r="O161" s="21"/>
      <c r="P161" s="22"/>
      <c r="Q161" s="42"/>
      <c r="R161" s="20"/>
      <c r="S161" s="21"/>
      <c r="T161" s="22"/>
      <c r="U161" s="42"/>
      <c r="V161" s="20"/>
      <c r="W161" s="21"/>
      <c r="X161" s="22"/>
      <c r="Z161" s="24"/>
      <c r="AA161" s="21"/>
      <c r="AB161" s="21"/>
      <c r="AD161" s="25"/>
      <c r="AE161" s="26"/>
      <c r="AH161" s="28"/>
      <c r="AI161" s="28"/>
      <c r="AJ161" s="43"/>
    </row>
    <row r="162" spans="1:36" x14ac:dyDescent="0.25">
      <c r="A162" s="48" t="s">
        <v>191</v>
      </c>
      <c r="B162" s="48" t="s">
        <v>192</v>
      </c>
      <c r="C162" s="37" t="s">
        <v>47</v>
      </c>
      <c r="D162" s="37">
        <v>15</v>
      </c>
      <c r="E162" s="38"/>
      <c r="F162" s="55"/>
      <c r="G162" s="202">
        <f t="shared" si="25"/>
        <v>0</v>
      </c>
      <c r="I162" s="20"/>
      <c r="J162" s="21"/>
      <c r="K162" s="22"/>
      <c r="L162" s="23"/>
      <c r="M162" s="42"/>
      <c r="N162" s="20"/>
      <c r="O162" s="21"/>
      <c r="P162" s="22"/>
      <c r="Q162" s="42"/>
      <c r="R162" s="20"/>
      <c r="S162" s="21"/>
      <c r="T162" s="22"/>
      <c r="U162" s="42"/>
      <c r="V162" s="20"/>
      <c r="W162" s="21"/>
      <c r="X162" s="22"/>
      <c r="Z162" s="24"/>
      <c r="AA162" s="21"/>
      <c r="AB162" s="21"/>
      <c r="AD162" s="25"/>
      <c r="AE162" s="26"/>
      <c r="AH162" s="28"/>
      <c r="AI162" s="28"/>
      <c r="AJ162" s="43"/>
    </row>
    <row r="163" spans="1:36" x14ac:dyDescent="0.25">
      <c r="A163" s="48" t="s">
        <v>193</v>
      </c>
      <c r="B163" s="36" t="s">
        <v>194</v>
      </c>
      <c r="C163" s="37" t="s">
        <v>87</v>
      </c>
      <c r="D163" s="37">
        <v>2</v>
      </c>
      <c r="E163" s="38"/>
      <c r="F163" s="55"/>
      <c r="G163" s="202">
        <f t="shared" si="25"/>
        <v>0</v>
      </c>
      <c r="I163" s="20"/>
      <c r="J163" s="21"/>
      <c r="K163" s="22"/>
      <c r="L163" s="23"/>
      <c r="M163" s="42"/>
      <c r="N163" s="20"/>
      <c r="O163" s="21"/>
      <c r="P163" s="22"/>
      <c r="Q163" s="42"/>
      <c r="R163" s="20"/>
      <c r="S163" s="21"/>
      <c r="T163" s="22"/>
      <c r="U163" s="42"/>
      <c r="V163" s="20"/>
      <c r="W163" s="21"/>
      <c r="X163" s="22"/>
      <c r="Z163" s="24"/>
      <c r="AA163" s="21"/>
      <c r="AB163" s="21"/>
      <c r="AD163" s="25"/>
      <c r="AE163" s="26"/>
      <c r="AH163" s="28"/>
      <c r="AI163" s="28"/>
      <c r="AJ163" s="43"/>
    </row>
    <row r="164" spans="1:36" x14ac:dyDescent="0.25">
      <c r="A164" s="36" t="s">
        <v>195</v>
      </c>
      <c r="B164" s="36" t="s">
        <v>196</v>
      </c>
      <c r="C164" s="37" t="s">
        <v>87</v>
      </c>
      <c r="D164" s="37">
        <v>1</v>
      </c>
      <c r="E164" s="38"/>
      <c r="F164" s="55"/>
      <c r="G164" s="202">
        <f t="shared" si="25"/>
        <v>0</v>
      </c>
      <c r="I164" s="20"/>
      <c r="J164" s="21"/>
      <c r="K164" s="22"/>
      <c r="L164" s="23"/>
      <c r="M164" s="42"/>
      <c r="N164" s="20"/>
      <c r="O164" s="21"/>
      <c r="P164" s="22"/>
      <c r="Q164" s="42"/>
      <c r="R164" s="20"/>
      <c r="S164" s="21"/>
      <c r="T164" s="22"/>
      <c r="U164" s="42"/>
      <c r="V164" s="20"/>
      <c r="W164" s="21"/>
      <c r="X164" s="22"/>
      <c r="Z164" s="24"/>
      <c r="AA164" s="21"/>
      <c r="AB164" s="21"/>
      <c r="AD164" s="25"/>
      <c r="AE164" s="26"/>
      <c r="AH164" s="28"/>
      <c r="AI164" s="28"/>
      <c r="AJ164" s="29"/>
    </row>
    <row r="165" spans="1:36" x14ac:dyDescent="0.25">
      <c r="A165" s="36" t="s">
        <v>197</v>
      </c>
      <c r="B165" s="36" t="s">
        <v>198</v>
      </c>
      <c r="C165" s="37" t="s">
        <v>87</v>
      </c>
      <c r="D165" s="37">
        <v>1</v>
      </c>
      <c r="E165" s="38"/>
      <c r="F165" s="55"/>
      <c r="G165" s="202">
        <f t="shared" si="25"/>
        <v>0</v>
      </c>
      <c r="I165" s="20"/>
      <c r="J165" s="21"/>
      <c r="K165" s="22"/>
      <c r="L165" s="23"/>
      <c r="M165" s="42"/>
      <c r="N165" s="20"/>
      <c r="O165" s="21"/>
      <c r="P165" s="22"/>
      <c r="Q165" s="42"/>
      <c r="R165" s="20"/>
      <c r="S165" s="21"/>
      <c r="T165" s="22"/>
      <c r="U165" s="42"/>
      <c r="V165" s="20"/>
      <c r="W165" s="21"/>
      <c r="X165" s="22"/>
      <c r="Z165" s="24"/>
      <c r="AA165" s="21"/>
      <c r="AB165" s="21"/>
      <c r="AD165" s="25"/>
      <c r="AE165" s="26"/>
      <c r="AH165" s="28"/>
      <c r="AI165" s="28"/>
      <c r="AJ165" s="29"/>
    </row>
    <row r="166" spans="1:36" x14ac:dyDescent="0.25">
      <c r="A166" s="36" t="s">
        <v>199</v>
      </c>
      <c r="B166" s="36" t="s">
        <v>200</v>
      </c>
      <c r="C166" s="37" t="s">
        <v>87</v>
      </c>
      <c r="D166" s="37">
        <v>4</v>
      </c>
      <c r="E166" s="38"/>
      <c r="F166" s="55"/>
      <c r="G166" s="202">
        <f t="shared" si="25"/>
        <v>0</v>
      </c>
      <c r="I166" s="20"/>
      <c r="J166" s="21"/>
      <c r="K166" s="22"/>
      <c r="L166" s="23"/>
      <c r="M166" s="42"/>
      <c r="N166" s="20"/>
      <c r="O166" s="21"/>
      <c r="P166" s="22"/>
      <c r="Q166" s="42"/>
      <c r="R166" s="20"/>
      <c r="S166" s="21"/>
      <c r="T166" s="22"/>
      <c r="U166" s="42"/>
      <c r="V166" s="20"/>
      <c r="W166" s="21"/>
      <c r="X166" s="22"/>
      <c r="Z166" s="24"/>
      <c r="AA166" s="21"/>
      <c r="AB166" s="21"/>
      <c r="AD166" s="25"/>
      <c r="AE166" s="26"/>
      <c r="AH166" s="28"/>
      <c r="AI166" s="28"/>
      <c r="AJ166" s="29"/>
    </row>
    <row r="167" spans="1:36" x14ac:dyDescent="0.25">
      <c r="A167" s="36"/>
      <c r="B167" s="36"/>
      <c r="C167" s="37"/>
      <c r="D167" s="37"/>
      <c r="E167" s="38"/>
      <c r="F167" s="39"/>
      <c r="G167" s="40" t="str">
        <f t="shared" si="24"/>
        <v/>
      </c>
      <c r="I167" s="20"/>
      <c r="J167" s="21"/>
      <c r="K167" s="22"/>
      <c r="L167" s="23"/>
      <c r="M167" s="42"/>
      <c r="N167" s="20"/>
      <c r="O167" s="21"/>
      <c r="P167" s="22"/>
      <c r="Q167" s="42"/>
      <c r="R167" s="20"/>
      <c r="S167" s="21"/>
      <c r="T167" s="22"/>
      <c r="U167" s="42"/>
      <c r="V167" s="20"/>
      <c r="W167" s="21"/>
      <c r="X167" s="22"/>
      <c r="Z167" s="24"/>
      <c r="AA167" s="21"/>
      <c r="AB167" s="21"/>
      <c r="AD167" s="25"/>
      <c r="AE167" s="26"/>
      <c r="AH167" s="28"/>
      <c r="AI167" s="28"/>
      <c r="AJ167" s="29"/>
    </row>
    <row r="168" spans="1:36" x14ac:dyDescent="0.25">
      <c r="A168" s="36" t="s">
        <v>201</v>
      </c>
      <c r="B168" s="36" t="s">
        <v>202</v>
      </c>
      <c r="C168" s="37"/>
      <c r="D168" s="37"/>
      <c r="E168" s="38"/>
      <c r="F168" s="39"/>
      <c r="G168" s="40" t="str">
        <f t="shared" si="24"/>
        <v/>
      </c>
      <c r="I168" s="20"/>
      <c r="J168" s="21"/>
      <c r="K168" s="22"/>
      <c r="L168" s="23"/>
      <c r="M168" s="42"/>
      <c r="N168" s="20"/>
      <c r="O168" s="21"/>
      <c r="P168" s="22"/>
      <c r="Q168" s="42"/>
      <c r="R168" s="20"/>
      <c r="S168" s="21"/>
      <c r="T168" s="22"/>
      <c r="U168" s="42"/>
      <c r="V168" s="20"/>
      <c r="W168" s="21"/>
      <c r="X168" s="22"/>
      <c r="Z168" s="24"/>
      <c r="AA168" s="21"/>
      <c r="AB168" s="21"/>
      <c r="AD168" s="25"/>
      <c r="AE168" s="26"/>
      <c r="AH168" s="28"/>
      <c r="AI168" s="28"/>
      <c r="AJ168" s="29"/>
    </row>
    <row r="169" spans="1:36" x14ac:dyDescent="0.25">
      <c r="A169" s="36" t="s">
        <v>203</v>
      </c>
      <c r="B169" s="36" t="s">
        <v>204</v>
      </c>
      <c r="C169" s="37" t="s">
        <v>10</v>
      </c>
      <c r="D169" s="37">
        <v>1</v>
      </c>
      <c r="E169" s="38"/>
      <c r="F169" s="39"/>
      <c r="G169" s="202">
        <f>E169*F169</f>
        <v>0</v>
      </c>
      <c r="I169" s="20"/>
      <c r="J169" s="21"/>
      <c r="K169" s="22"/>
      <c r="L169" s="23"/>
      <c r="M169" s="42"/>
      <c r="N169" s="20"/>
      <c r="O169" s="21"/>
      <c r="P169" s="22"/>
      <c r="Q169" s="42"/>
      <c r="R169" s="20"/>
      <c r="S169" s="21"/>
      <c r="T169" s="22"/>
      <c r="U169" s="42"/>
      <c r="V169" s="20"/>
      <c r="W169" s="21"/>
      <c r="X169" s="22"/>
      <c r="Z169" s="24"/>
      <c r="AA169" s="21"/>
      <c r="AB169" s="21"/>
      <c r="AD169" s="25"/>
      <c r="AE169" s="26"/>
      <c r="AH169" s="28"/>
      <c r="AI169" s="28"/>
      <c r="AJ169" s="29"/>
    </row>
    <row r="170" spans="1:36" x14ac:dyDescent="0.25">
      <c r="A170" s="36"/>
      <c r="B170" s="36"/>
      <c r="C170" s="37"/>
      <c r="D170" s="37"/>
      <c r="E170" s="38"/>
      <c r="F170" s="39"/>
      <c r="G170" s="40" t="str">
        <f t="shared" si="24"/>
        <v/>
      </c>
      <c r="I170" s="20"/>
      <c r="J170" s="21"/>
      <c r="K170" s="22"/>
      <c r="L170" s="23"/>
      <c r="M170" s="42"/>
      <c r="N170" s="20"/>
      <c r="O170" s="21"/>
      <c r="P170" s="22"/>
      <c r="Q170" s="42"/>
      <c r="R170" s="20"/>
      <c r="S170" s="21"/>
      <c r="T170" s="22"/>
      <c r="U170" s="42"/>
      <c r="V170" s="20"/>
      <c r="W170" s="21"/>
      <c r="X170" s="22"/>
      <c r="Z170" s="24"/>
      <c r="AA170" s="21"/>
      <c r="AB170" s="21"/>
      <c r="AD170" s="25"/>
      <c r="AE170" s="26"/>
      <c r="AH170" s="28"/>
      <c r="AI170" s="28"/>
      <c r="AJ170" s="43"/>
    </row>
    <row r="171" spans="1:36" x14ac:dyDescent="0.25">
      <c r="A171" s="48" t="s">
        <v>205</v>
      </c>
      <c r="B171" s="48" t="s">
        <v>206</v>
      </c>
      <c r="C171" s="37"/>
      <c r="D171" s="37"/>
      <c r="E171" s="38"/>
      <c r="F171" s="39"/>
      <c r="G171" s="40" t="str">
        <f t="shared" si="24"/>
        <v/>
      </c>
      <c r="I171" s="20"/>
      <c r="J171" s="21"/>
      <c r="K171" s="22"/>
      <c r="L171" s="23"/>
      <c r="M171" s="42"/>
      <c r="N171" s="20"/>
      <c r="O171" s="21"/>
      <c r="P171" s="22"/>
      <c r="Q171" s="42"/>
      <c r="R171" s="20"/>
      <c r="S171" s="21"/>
      <c r="T171" s="22"/>
      <c r="U171" s="42"/>
      <c r="V171" s="20"/>
      <c r="W171" s="21"/>
      <c r="X171" s="22"/>
      <c r="Z171" s="24"/>
      <c r="AA171" s="21"/>
      <c r="AB171" s="21"/>
      <c r="AD171" s="25"/>
      <c r="AE171" s="26"/>
      <c r="AH171" s="28"/>
      <c r="AI171" s="28"/>
      <c r="AJ171" s="43"/>
    </row>
    <row r="172" spans="1:36" x14ac:dyDescent="0.25">
      <c r="A172" s="48" t="s">
        <v>207</v>
      </c>
      <c r="B172" s="48" t="s">
        <v>208</v>
      </c>
      <c r="C172" s="37" t="s">
        <v>18</v>
      </c>
      <c r="D172" s="37">
        <v>250</v>
      </c>
      <c r="E172" s="38"/>
      <c r="F172" s="44"/>
      <c r="G172" s="202">
        <f t="shared" ref="G172:G174" si="26">E172*F172</f>
        <v>0</v>
      </c>
      <c r="I172" s="20"/>
      <c r="J172" s="21"/>
      <c r="K172" s="22"/>
      <c r="L172" s="23"/>
      <c r="M172" s="42"/>
      <c r="N172" s="20"/>
      <c r="O172" s="21"/>
      <c r="P172" s="22"/>
      <c r="Q172" s="42"/>
      <c r="R172" s="20"/>
      <c r="S172" s="21"/>
      <c r="T172" s="22"/>
      <c r="U172" s="42"/>
      <c r="V172" s="20"/>
      <c r="W172" s="21"/>
      <c r="X172" s="22"/>
      <c r="Z172" s="24"/>
      <c r="AA172" s="21"/>
      <c r="AB172" s="21"/>
      <c r="AD172" s="25"/>
      <c r="AE172" s="26"/>
      <c r="AH172" s="28"/>
      <c r="AI172" s="28"/>
      <c r="AJ172" s="43"/>
    </row>
    <row r="173" spans="1:36" x14ac:dyDescent="0.25">
      <c r="A173" s="48" t="s">
        <v>209</v>
      </c>
      <c r="B173" s="48" t="s">
        <v>210</v>
      </c>
      <c r="C173" s="37" t="s">
        <v>18</v>
      </c>
      <c r="D173" s="37">
        <v>213</v>
      </c>
      <c r="E173" s="38"/>
      <c r="F173" s="44"/>
      <c r="G173" s="202">
        <f t="shared" si="26"/>
        <v>0</v>
      </c>
      <c r="I173" s="20"/>
      <c r="J173" s="21"/>
      <c r="K173" s="22"/>
      <c r="L173" s="23"/>
      <c r="M173" s="42"/>
      <c r="N173" s="20"/>
      <c r="O173" s="21"/>
      <c r="P173" s="22"/>
      <c r="Q173" s="42"/>
      <c r="R173" s="20"/>
      <c r="S173" s="21"/>
      <c r="T173" s="22"/>
      <c r="U173" s="42"/>
      <c r="V173" s="20"/>
      <c r="W173" s="21"/>
      <c r="X173" s="22"/>
      <c r="Z173" s="24"/>
      <c r="AA173" s="21"/>
      <c r="AB173" s="21"/>
      <c r="AD173" s="25"/>
      <c r="AE173" s="26"/>
      <c r="AH173" s="28"/>
      <c r="AI173" s="28"/>
      <c r="AJ173" s="43"/>
    </row>
    <row r="174" spans="1:36" x14ac:dyDescent="0.25">
      <c r="A174" s="48" t="s">
        <v>211</v>
      </c>
      <c r="B174" s="48" t="s">
        <v>212</v>
      </c>
      <c r="C174" s="37" t="s">
        <v>47</v>
      </c>
      <c r="D174" s="37">
        <v>140</v>
      </c>
      <c r="E174" s="38"/>
      <c r="F174" s="44"/>
      <c r="G174" s="202">
        <f t="shared" si="26"/>
        <v>0</v>
      </c>
      <c r="I174" s="20"/>
      <c r="J174" s="21"/>
      <c r="K174" s="22"/>
      <c r="L174" s="23"/>
      <c r="M174" s="42"/>
      <c r="N174" s="20"/>
      <c r="O174" s="21"/>
      <c r="P174" s="22"/>
      <c r="Q174" s="42"/>
      <c r="R174" s="20"/>
      <c r="S174" s="21"/>
      <c r="T174" s="22"/>
      <c r="U174" s="42"/>
      <c r="V174" s="20"/>
      <c r="W174" s="21"/>
      <c r="X174" s="22"/>
      <c r="Z174" s="24"/>
      <c r="AA174" s="21"/>
      <c r="AB174" s="21"/>
      <c r="AD174" s="25"/>
      <c r="AE174" s="26"/>
      <c r="AH174" s="28"/>
      <c r="AI174" s="28"/>
      <c r="AJ174" s="43"/>
    </row>
    <row r="175" spans="1:36" x14ac:dyDescent="0.25">
      <c r="A175" s="36"/>
      <c r="B175" s="36"/>
      <c r="C175" s="37"/>
      <c r="D175" s="37"/>
      <c r="E175" s="38"/>
      <c r="F175" s="39"/>
      <c r="G175" s="40" t="str">
        <f t="shared" ref="G175:G228" si="27">+IF(F175="","",IF(E175="",D175*F175,E175*F175))</f>
        <v/>
      </c>
      <c r="I175" s="20"/>
      <c r="J175" s="21"/>
      <c r="K175" s="22"/>
      <c r="L175" s="23"/>
      <c r="M175" s="42"/>
      <c r="N175" s="20"/>
      <c r="O175" s="21"/>
      <c r="P175" s="22"/>
      <c r="Q175" s="42"/>
      <c r="R175" s="20"/>
      <c r="S175" s="21"/>
      <c r="T175" s="22"/>
      <c r="U175" s="42"/>
      <c r="V175" s="20"/>
      <c r="W175" s="21"/>
      <c r="X175" s="22"/>
      <c r="Z175" s="24"/>
      <c r="AA175" s="21"/>
      <c r="AB175" s="21"/>
      <c r="AD175" s="25"/>
      <c r="AE175" s="26"/>
      <c r="AJ175" s="29"/>
    </row>
    <row r="176" spans="1:36" x14ac:dyDescent="0.25">
      <c r="A176" s="88"/>
      <c r="B176" s="89" t="s">
        <v>213</v>
      </c>
      <c r="C176" s="90"/>
      <c r="D176" s="90"/>
      <c r="E176" s="91"/>
      <c r="F176" s="92"/>
      <c r="G176" s="214">
        <f>SUM(G10:G175)</f>
        <v>0</v>
      </c>
      <c r="I176" s="20"/>
      <c r="J176" s="21"/>
      <c r="K176" s="22"/>
      <c r="L176" s="23"/>
      <c r="M176" s="42"/>
      <c r="N176" s="20"/>
      <c r="O176" s="21"/>
      <c r="P176" s="22"/>
      <c r="Q176" s="42"/>
      <c r="R176" s="20"/>
      <c r="S176" s="21"/>
      <c r="T176" s="22"/>
      <c r="U176" s="42"/>
      <c r="V176" s="20"/>
      <c r="W176" s="21"/>
      <c r="X176" s="22"/>
      <c r="Z176" s="24"/>
      <c r="AA176" s="21"/>
      <c r="AB176" s="21"/>
      <c r="AD176" s="25"/>
      <c r="AE176" s="26"/>
      <c r="AJ176" s="29"/>
    </row>
    <row r="177" spans="1:36" s="61" customFormat="1" x14ac:dyDescent="0.25">
      <c r="A177" s="105"/>
      <c r="B177" s="56"/>
      <c r="C177" s="58"/>
      <c r="D177" s="58"/>
      <c r="E177" s="59"/>
      <c r="F177" s="85"/>
      <c r="G177" s="106"/>
      <c r="I177" s="62"/>
      <c r="J177" s="63"/>
      <c r="K177" s="64"/>
      <c r="L177" s="65"/>
      <c r="M177" s="66"/>
      <c r="N177" s="62"/>
      <c r="O177" s="63"/>
      <c r="P177" s="64"/>
      <c r="Q177" s="66"/>
      <c r="R177" s="62"/>
      <c r="S177" s="63"/>
      <c r="T177" s="64"/>
      <c r="U177" s="66"/>
      <c r="V177" s="62"/>
      <c r="W177" s="63"/>
      <c r="X177" s="64"/>
      <c r="Z177" s="67"/>
      <c r="AA177" s="63"/>
      <c r="AB177" s="63"/>
      <c r="AD177" s="68"/>
      <c r="AE177" s="69"/>
      <c r="AF177" s="70"/>
      <c r="AG177" s="70"/>
      <c r="AH177" s="138"/>
      <c r="AI177" s="139"/>
      <c r="AJ177" s="71"/>
    </row>
    <row r="178" spans="1:36" ht="15.75" customHeight="1" x14ac:dyDescent="0.3">
      <c r="A178" s="208"/>
      <c r="B178" s="209" t="s">
        <v>214</v>
      </c>
      <c r="C178" s="210"/>
      <c r="D178" s="210"/>
      <c r="E178" s="211"/>
      <c r="F178" s="212"/>
      <c r="G178" s="213"/>
      <c r="I178" s="20"/>
      <c r="J178" s="21"/>
      <c r="K178" s="22"/>
      <c r="L178" s="23"/>
      <c r="M178" s="42"/>
      <c r="N178" s="20"/>
      <c r="O178" s="21"/>
      <c r="P178" s="22"/>
      <c r="Q178" s="42"/>
      <c r="R178" s="20"/>
      <c r="S178" s="21"/>
      <c r="T178" s="22"/>
      <c r="U178" s="42"/>
      <c r="V178" s="20"/>
      <c r="W178" s="21"/>
      <c r="X178" s="22"/>
      <c r="Z178" s="24"/>
      <c r="AA178" s="21"/>
      <c r="AB178" s="21"/>
      <c r="AD178" s="25"/>
      <c r="AE178" s="26"/>
      <c r="AJ178" s="43"/>
    </row>
    <row r="179" spans="1:36" ht="15.6" customHeight="1" x14ac:dyDescent="0.3">
      <c r="A179" s="95" t="s">
        <v>215</v>
      </c>
      <c r="B179" s="96" t="s">
        <v>216</v>
      </c>
      <c r="C179" s="97"/>
      <c r="D179" s="97"/>
      <c r="E179" s="98"/>
      <c r="F179" s="99"/>
      <c r="G179" s="100"/>
      <c r="I179" s="20"/>
      <c r="J179" s="21"/>
      <c r="K179" s="22"/>
      <c r="L179" s="23"/>
      <c r="M179" s="42"/>
      <c r="N179" s="20"/>
      <c r="O179" s="21"/>
      <c r="P179" s="22"/>
      <c r="Q179" s="42"/>
      <c r="R179" s="20"/>
      <c r="S179" s="21"/>
      <c r="T179" s="22"/>
      <c r="U179" s="42"/>
      <c r="V179" s="20"/>
      <c r="W179" s="21"/>
      <c r="X179" s="22"/>
      <c r="Z179" s="24"/>
      <c r="AA179" s="21"/>
      <c r="AB179" s="21"/>
      <c r="AD179" s="25"/>
      <c r="AE179" s="26"/>
      <c r="AJ179" s="43"/>
    </row>
    <row r="180" spans="1:36" ht="15.75" customHeight="1" x14ac:dyDescent="0.25">
      <c r="A180" s="95" t="s">
        <v>217</v>
      </c>
      <c r="B180" s="96" t="s">
        <v>218</v>
      </c>
      <c r="C180" s="37"/>
      <c r="D180" s="37"/>
      <c r="E180" s="38"/>
      <c r="F180" s="54"/>
      <c r="G180" s="94" t="str">
        <f t="shared" si="27"/>
        <v/>
      </c>
      <c r="I180" s="20"/>
      <c r="J180" s="21"/>
      <c r="K180" s="22"/>
      <c r="L180" s="23"/>
      <c r="M180" s="42"/>
      <c r="N180" s="20"/>
      <c r="O180" s="21"/>
      <c r="P180" s="22"/>
      <c r="Q180" s="42"/>
      <c r="R180" s="20"/>
      <c r="S180" s="21"/>
      <c r="T180" s="22"/>
      <c r="U180" s="42"/>
      <c r="V180" s="20"/>
      <c r="W180" s="21"/>
      <c r="X180" s="22"/>
      <c r="Z180" s="24"/>
      <c r="AA180" s="21"/>
      <c r="AB180" s="21"/>
      <c r="AD180" s="25"/>
      <c r="AE180" s="26"/>
      <c r="AJ180" s="43"/>
    </row>
    <row r="181" spans="1:36" ht="15.75" customHeight="1" x14ac:dyDescent="0.25">
      <c r="A181" s="93" t="s">
        <v>219</v>
      </c>
      <c r="B181" s="101" t="s">
        <v>220</v>
      </c>
      <c r="C181" s="37" t="s">
        <v>221</v>
      </c>
      <c r="D181" s="37">
        <v>1</v>
      </c>
      <c r="E181" s="38"/>
      <c r="F181" s="54"/>
      <c r="G181" s="202">
        <f t="shared" ref="G181:G183" si="28">E181*F181</f>
        <v>0</v>
      </c>
      <c r="I181" s="20"/>
      <c r="J181" s="21"/>
      <c r="K181" s="22"/>
      <c r="L181" s="23"/>
      <c r="M181" s="42"/>
      <c r="N181" s="20"/>
      <c r="O181" s="21"/>
      <c r="P181" s="22"/>
      <c r="Q181" s="42"/>
      <c r="R181" s="20"/>
      <c r="S181" s="21"/>
      <c r="T181" s="22"/>
      <c r="U181" s="42"/>
      <c r="V181" s="20"/>
      <c r="W181" s="21"/>
      <c r="X181" s="22"/>
      <c r="Z181" s="24"/>
      <c r="AA181" s="21"/>
      <c r="AB181" s="21"/>
      <c r="AD181" s="25"/>
      <c r="AE181" s="26"/>
      <c r="AJ181" s="29"/>
    </row>
    <row r="182" spans="1:36" ht="15.75" customHeight="1" x14ac:dyDescent="0.25">
      <c r="A182" s="93" t="s">
        <v>222</v>
      </c>
      <c r="B182" s="101" t="s">
        <v>223</v>
      </c>
      <c r="C182" s="37" t="s">
        <v>221</v>
      </c>
      <c r="D182" s="37">
        <v>1</v>
      </c>
      <c r="E182" s="38"/>
      <c r="F182" s="54"/>
      <c r="G182" s="202">
        <f t="shared" si="28"/>
        <v>0</v>
      </c>
      <c r="I182" s="20"/>
      <c r="J182" s="21"/>
      <c r="K182" s="22"/>
      <c r="L182" s="23"/>
      <c r="M182" s="42"/>
      <c r="N182" s="20"/>
      <c r="O182" s="21"/>
      <c r="P182" s="22"/>
      <c r="Q182" s="42"/>
      <c r="R182" s="20"/>
      <c r="S182" s="21"/>
      <c r="T182" s="22"/>
      <c r="U182" s="42"/>
      <c r="V182" s="20"/>
      <c r="W182" s="21"/>
      <c r="X182" s="22"/>
      <c r="Z182" s="24"/>
      <c r="AA182" s="21"/>
      <c r="AB182" s="21"/>
      <c r="AD182" s="25"/>
      <c r="AE182" s="26"/>
      <c r="AJ182" s="43"/>
    </row>
    <row r="183" spans="1:36" ht="15.75" customHeight="1" x14ac:dyDescent="0.25">
      <c r="A183" s="93" t="s">
        <v>224</v>
      </c>
      <c r="B183" s="101" t="s">
        <v>225</v>
      </c>
      <c r="C183" s="37" t="s">
        <v>221</v>
      </c>
      <c r="D183" s="37">
        <v>1</v>
      </c>
      <c r="E183" s="38"/>
      <c r="F183" s="54"/>
      <c r="G183" s="202">
        <f t="shared" si="28"/>
        <v>0</v>
      </c>
      <c r="I183" s="20"/>
      <c r="J183" s="21"/>
      <c r="K183" s="22"/>
      <c r="L183" s="23"/>
      <c r="M183" s="42"/>
      <c r="N183" s="20"/>
      <c r="O183" s="21"/>
      <c r="P183" s="22"/>
      <c r="Q183" s="42"/>
      <c r="R183" s="20"/>
      <c r="S183" s="21"/>
      <c r="T183" s="22"/>
      <c r="U183" s="42"/>
      <c r="V183" s="20"/>
      <c r="W183" s="21"/>
      <c r="X183" s="22"/>
      <c r="Z183" s="24"/>
      <c r="AA183" s="21"/>
      <c r="AB183" s="21"/>
      <c r="AD183" s="25"/>
      <c r="AE183" s="26"/>
      <c r="AJ183" s="43"/>
    </row>
    <row r="184" spans="1:36" ht="15.75" customHeight="1" x14ac:dyDescent="0.25">
      <c r="A184" s="93"/>
      <c r="B184" s="101"/>
      <c r="C184" s="37"/>
      <c r="D184" s="37"/>
      <c r="E184" s="38"/>
      <c r="F184" s="54"/>
      <c r="G184" s="94" t="str">
        <f t="shared" si="27"/>
        <v/>
      </c>
      <c r="I184" s="20"/>
      <c r="J184" s="21"/>
      <c r="K184" s="22"/>
      <c r="L184" s="23"/>
      <c r="M184" s="42"/>
      <c r="N184" s="20"/>
      <c r="O184" s="21"/>
      <c r="P184" s="22"/>
      <c r="Q184" s="42"/>
      <c r="R184" s="20"/>
      <c r="S184" s="21"/>
      <c r="T184" s="22"/>
      <c r="U184" s="42"/>
      <c r="V184" s="20"/>
      <c r="W184" s="21"/>
      <c r="X184" s="22"/>
      <c r="Z184" s="24"/>
      <c r="AA184" s="21"/>
      <c r="AB184" s="21"/>
      <c r="AD184" s="25"/>
      <c r="AE184" s="26"/>
      <c r="AJ184" s="43"/>
    </row>
    <row r="185" spans="1:36" ht="15.75" customHeight="1" x14ac:dyDescent="0.25">
      <c r="A185" s="93" t="s">
        <v>226</v>
      </c>
      <c r="B185" s="96" t="s">
        <v>227</v>
      </c>
      <c r="C185" s="37"/>
      <c r="D185" s="37"/>
      <c r="E185" s="38"/>
      <c r="F185" s="54"/>
      <c r="G185" s="94" t="str">
        <f t="shared" si="27"/>
        <v/>
      </c>
      <c r="I185" s="20"/>
      <c r="J185" s="21"/>
      <c r="K185" s="22"/>
      <c r="L185" s="23"/>
      <c r="M185" s="42"/>
      <c r="N185" s="20"/>
      <c r="O185" s="21"/>
      <c r="P185" s="22"/>
      <c r="Q185" s="42"/>
      <c r="R185" s="20"/>
      <c r="S185" s="21"/>
      <c r="T185" s="22"/>
      <c r="U185" s="42"/>
      <c r="V185" s="20"/>
      <c r="W185" s="21"/>
      <c r="X185" s="22"/>
      <c r="Z185" s="24"/>
      <c r="AA185" s="21"/>
      <c r="AB185" s="21"/>
      <c r="AD185" s="25"/>
      <c r="AE185" s="26"/>
      <c r="AJ185" s="43"/>
    </row>
    <row r="186" spans="1:36" ht="15.75" customHeight="1" x14ac:dyDescent="0.25">
      <c r="A186" s="93" t="s">
        <v>228</v>
      </c>
      <c r="B186" s="101" t="s">
        <v>229</v>
      </c>
      <c r="C186" s="37" t="s">
        <v>221</v>
      </c>
      <c r="D186" s="37">
        <v>1</v>
      </c>
      <c r="E186" s="38"/>
      <c r="F186" s="54"/>
      <c r="G186" s="202">
        <f t="shared" ref="G186:G190" si="29">E186*F186</f>
        <v>0</v>
      </c>
      <c r="I186" s="20"/>
      <c r="J186" s="21"/>
      <c r="K186" s="22"/>
      <c r="L186" s="23"/>
      <c r="M186" s="42"/>
      <c r="N186" s="20"/>
      <c r="O186" s="21"/>
      <c r="P186" s="22"/>
      <c r="Q186" s="42"/>
      <c r="R186" s="20"/>
      <c r="S186" s="21"/>
      <c r="T186" s="22"/>
      <c r="U186" s="42"/>
      <c r="V186" s="20"/>
      <c r="W186" s="21"/>
      <c r="X186" s="22"/>
      <c r="Z186" s="24"/>
      <c r="AA186" s="21"/>
      <c r="AB186" s="21"/>
      <c r="AD186" s="25"/>
      <c r="AE186" s="26"/>
      <c r="AJ186" s="43"/>
    </row>
    <row r="187" spans="1:36" ht="15.75" customHeight="1" x14ac:dyDescent="0.25">
      <c r="A187" s="93"/>
      <c r="B187" s="46" t="s">
        <v>230</v>
      </c>
      <c r="C187" s="37" t="s">
        <v>231</v>
      </c>
      <c r="D187" s="37">
        <v>1200</v>
      </c>
      <c r="E187" s="38"/>
      <c r="F187" s="54"/>
      <c r="G187" s="202">
        <f t="shared" si="29"/>
        <v>0</v>
      </c>
      <c r="I187" s="20"/>
      <c r="J187" s="21"/>
      <c r="K187" s="22"/>
      <c r="L187" s="23"/>
      <c r="M187" s="42"/>
      <c r="N187" s="20"/>
      <c r="O187" s="21"/>
      <c r="P187" s="22"/>
      <c r="Q187" s="42"/>
      <c r="R187" s="20"/>
      <c r="S187" s="21"/>
      <c r="T187" s="22"/>
      <c r="U187" s="42"/>
      <c r="V187" s="20"/>
      <c r="W187" s="21"/>
      <c r="X187" s="22"/>
      <c r="Z187" s="24"/>
      <c r="AA187" s="21"/>
      <c r="AB187" s="21"/>
      <c r="AD187" s="25"/>
      <c r="AE187" s="26"/>
      <c r="AJ187" s="29"/>
    </row>
    <row r="188" spans="1:36" ht="15.75" customHeight="1" x14ac:dyDescent="0.25">
      <c r="A188" s="93"/>
      <c r="B188" s="46" t="s">
        <v>232</v>
      </c>
      <c r="C188" s="37" t="s">
        <v>231</v>
      </c>
      <c r="D188" s="37">
        <v>1150</v>
      </c>
      <c r="E188" s="38"/>
      <c r="F188" s="54"/>
      <c r="G188" s="202">
        <f t="shared" si="29"/>
        <v>0</v>
      </c>
      <c r="I188" s="20"/>
      <c r="J188" s="21"/>
      <c r="K188" s="22"/>
      <c r="L188" s="23"/>
      <c r="M188" s="42"/>
      <c r="N188" s="20"/>
      <c r="O188" s="21"/>
      <c r="P188" s="22"/>
      <c r="Q188" s="42"/>
      <c r="R188" s="20"/>
      <c r="S188" s="21"/>
      <c r="T188" s="22"/>
      <c r="U188" s="42"/>
      <c r="V188" s="20"/>
      <c r="W188" s="21"/>
      <c r="X188" s="22"/>
      <c r="Z188" s="24"/>
      <c r="AA188" s="21"/>
      <c r="AB188" s="21"/>
      <c r="AD188" s="25"/>
      <c r="AE188" s="26"/>
      <c r="AJ188" s="29"/>
    </row>
    <row r="189" spans="1:36" ht="15.6" customHeight="1" x14ac:dyDescent="0.25">
      <c r="A189" s="93" t="s">
        <v>233</v>
      </c>
      <c r="B189" s="101" t="s">
        <v>234</v>
      </c>
      <c r="C189" s="37" t="s">
        <v>235</v>
      </c>
      <c r="D189" s="37">
        <v>47</v>
      </c>
      <c r="E189" s="38"/>
      <c r="F189" s="54"/>
      <c r="G189" s="202">
        <f t="shared" si="29"/>
        <v>0</v>
      </c>
      <c r="I189" s="20"/>
      <c r="J189" s="21"/>
      <c r="K189" s="22"/>
      <c r="L189" s="23"/>
      <c r="M189" s="42"/>
      <c r="N189" s="20"/>
      <c r="O189" s="21"/>
      <c r="P189" s="22"/>
      <c r="Q189" s="42"/>
      <c r="R189" s="20"/>
      <c r="S189" s="21"/>
      <c r="T189" s="22"/>
      <c r="U189" s="42"/>
      <c r="V189" s="20"/>
      <c r="W189" s="21"/>
      <c r="X189" s="22"/>
      <c r="Z189" s="24"/>
      <c r="AA189" s="21"/>
      <c r="AB189" s="21"/>
      <c r="AD189" s="25"/>
      <c r="AE189" s="26"/>
      <c r="AJ189" s="29"/>
    </row>
    <row r="190" spans="1:36" ht="15.6" customHeight="1" x14ac:dyDescent="0.25">
      <c r="A190" s="93" t="s">
        <v>236</v>
      </c>
      <c r="B190" s="102" t="s">
        <v>237</v>
      </c>
      <c r="C190" s="37" t="s">
        <v>231</v>
      </c>
      <c r="D190" s="37">
        <v>300</v>
      </c>
      <c r="E190" s="38"/>
      <c r="F190" s="54"/>
      <c r="G190" s="202">
        <f t="shared" si="29"/>
        <v>0</v>
      </c>
      <c r="I190" s="20"/>
      <c r="J190" s="21"/>
      <c r="K190" s="22"/>
      <c r="L190" s="23"/>
      <c r="M190" s="42"/>
      <c r="N190" s="20"/>
      <c r="O190" s="21"/>
      <c r="P190" s="22"/>
      <c r="Q190" s="42"/>
      <c r="R190" s="20"/>
      <c r="S190" s="21"/>
      <c r="T190" s="22"/>
      <c r="U190" s="42"/>
      <c r="V190" s="20"/>
      <c r="W190" s="21"/>
      <c r="X190" s="22"/>
      <c r="Z190" s="24"/>
      <c r="AA190" s="21"/>
      <c r="AB190" s="21"/>
      <c r="AD190" s="25"/>
      <c r="AE190" s="26"/>
      <c r="AJ190" s="29"/>
    </row>
    <row r="191" spans="1:36" ht="15.6" customHeight="1" x14ac:dyDescent="0.25">
      <c r="A191" s="95" t="s">
        <v>238</v>
      </c>
      <c r="B191" s="103" t="s">
        <v>239</v>
      </c>
      <c r="C191" s="37"/>
      <c r="D191" s="37"/>
      <c r="E191" s="38"/>
      <c r="F191" s="54"/>
      <c r="G191" s="94" t="str">
        <f t="shared" si="27"/>
        <v/>
      </c>
      <c r="I191" s="20"/>
      <c r="J191" s="21"/>
      <c r="K191" s="22"/>
      <c r="L191" s="23"/>
      <c r="M191" s="42"/>
      <c r="N191" s="20"/>
      <c r="O191" s="21"/>
      <c r="P191" s="22"/>
      <c r="Q191" s="42"/>
      <c r="R191" s="20"/>
      <c r="S191" s="21"/>
      <c r="T191" s="22"/>
      <c r="U191" s="42"/>
      <c r="V191" s="20"/>
      <c r="W191" s="21"/>
      <c r="X191" s="22"/>
      <c r="Z191" s="24"/>
      <c r="AA191" s="21"/>
      <c r="AB191" s="21"/>
      <c r="AD191" s="25"/>
      <c r="AE191" s="26"/>
      <c r="AJ191" s="43"/>
    </row>
    <row r="192" spans="1:36" ht="15.75" customHeight="1" x14ac:dyDescent="0.25">
      <c r="A192" s="93"/>
      <c r="B192" s="104" t="s">
        <v>240</v>
      </c>
      <c r="C192" s="37" t="s">
        <v>235</v>
      </c>
      <c r="D192" s="37">
        <v>47</v>
      </c>
      <c r="E192" s="38"/>
      <c r="F192" s="54"/>
      <c r="G192" s="202">
        <f t="shared" ref="G192:G193" si="30">E192*F192</f>
        <v>0</v>
      </c>
      <c r="I192" s="20"/>
      <c r="J192" s="21"/>
      <c r="K192" s="22"/>
      <c r="L192" s="23"/>
      <c r="M192" s="42"/>
      <c r="N192" s="20"/>
      <c r="O192" s="21"/>
      <c r="P192" s="22"/>
      <c r="Q192" s="42"/>
      <c r="R192" s="20"/>
      <c r="S192" s="21"/>
      <c r="T192" s="22"/>
      <c r="U192" s="42"/>
      <c r="V192" s="20"/>
      <c r="W192" s="21"/>
      <c r="X192" s="22"/>
      <c r="Z192" s="24"/>
      <c r="AA192" s="21"/>
      <c r="AB192" s="21"/>
      <c r="AD192" s="25"/>
      <c r="AE192" s="26"/>
      <c r="AJ192" s="43"/>
    </row>
    <row r="193" spans="1:36" x14ac:dyDescent="0.25">
      <c r="A193" s="93"/>
      <c r="B193" s="104" t="s">
        <v>241</v>
      </c>
      <c r="C193" s="37" t="s">
        <v>235</v>
      </c>
      <c r="D193" s="37">
        <v>360</v>
      </c>
      <c r="E193" s="38"/>
      <c r="F193" s="54"/>
      <c r="G193" s="202">
        <f t="shared" si="30"/>
        <v>0</v>
      </c>
      <c r="I193" s="20"/>
      <c r="J193" s="21"/>
      <c r="K193" s="22"/>
      <c r="L193" s="23"/>
      <c r="M193" s="42"/>
      <c r="N193" s="20"/>
      <c r="O193" s="21"/>
      <c r="P193" s="22"/>
      <c r="Q193" s="42"/>
      <c r="R193" s="20"/>
      <c r="S193" s="21"/>
      <c r="T193" s="22"/>
      <c r="U193" s="42"/>
      <c r="V193" s="20"/>
      <c r="W193" s="21"/>
      <c r="X193" s="22"/>
      <c r="Z193" s="24"/>
      <c r="AA193" s="21"/>
      <c r="AB193" s="21"/>
      <c r="AD193" s="25"/>
      <c r="AE193" s="26"/>
      <c r="AJ193" s="43"/>
    </row>
    <row r="194" spans="1:36" ht="15.75" customHeight="1" x14ac:dyDescent="0.25">
      <c r="A194" s="95" t="s">
        <v>242</v>
      </c>
      <c r="B194" s="96" t="s">
        <v>243</v>
      </c>
      <c r="C194" s="37"/>
      <c r="D194" s="37"/>
      <c r="E194" s="38"/>
      <c r="F194" s="54"/>
      <c r="G194" s="94" t="str">
        <f t="shared" si="27"/>
        <v/>
      </c>
      <c r="I194" s="20"/>
      <c r="J194" s="21"/>
      <c r="K194" s="22"/>
      <c r="L194" s="23"/>
      <c r="M194" s="42"/>
      <c r="N194" s="20"/>
      <c r="O194" s="21"/>
      <c r="P194" s="22"/>
      <c r="Q194" s="42"/>
      <c r="R194" s="20"/>
      <c r="S194" s="21"/>
      <c r="T194" s="22"/>
      <c r="U194" s="42"/>
      <c r="V194" s="20"/>
      <c r="W194" s="21"/>
      <c r="X194" s="22"/>
      <c r="Z194" s="24"/>
      <c r="AA194" s="21"/>
      <c r="AB194" s="21"/>
      <c r="AD194" s="25"/>
      <c r="AE194" s="26"/>
      <c r="AJ194" s="43"/>
    </row>
    <row r="195" spans="1:36" ht="15.75" customHeight="1" x14ac:dyDescent="0.25">
      <c r="A195" s="93" t="s">
        <v>244</v>
      </c>
      <c r="B195" s="101" t="s">
        <v>245</v>
      </c>
      <c r="C195" s="37"/>
      <c r="D195" s="37"/>
      <c r="E195" s="38"/>
      <c r="F195" s="54"/>
      <c r="G195" s="94" t="str">
        <f t="shared" si="27"/>
        <v/>
      </c>
      <c r="I195" s="20"/>
      <c r="J195" s="21"/>
      <c r="K195" s="22"/>
      <c r="L195" s="23"/>
      <c r="M195" s="42"/>
      <c r="N195" s="20"/>
      <c r="O195" s="21"/>
      <c r="P195" s="22"/>
      <c r="Q195" s="42"/>
      <c r="R195" s="20"/>
      <c r="S195" s="21"/>
      <c r="T195" s="22"/>
      <c r="U195" s="42"/>
      <c r="V195" s="20"/>
      <c r="W195" s="21"/>
      <c r="X195" s="22"/>
      <c r="Z195" s="24"/>
      <c r="AA195" s="21"/>
      <c r="AB195" s="21"/>
      <c r="AD195" s="25"/>
      <c r="AE195" s="26"/>
      <c r="AJ195" s="43"/>
    </row>
    <row r="196" spans="1:36" ht="15.75" customHeight="1" x14ac:dyDescent="0.25">
      <c r="A196" s="93"/>
      <c r="B196" s="46" t="s">
        <v>246</v>
      </c>
      <c r="C196" s="37" t="s">
        <v>2</v>
      </c>
      <c r="D196" s="37">
        <v>13</v>
      </c>
      <c r="E196" s="38"/>
      <c r="F196" s="54"/>
      <c r="G196" s="202">
        <f t="shared" ref="G196:G210" si="31">E196*F196</f>
        <v>0</v>
      </c>
      <c r="I196" s="20"/>
      <c r="J196" s="21"/>
      <c r="K196" s="22"/>
      <c r="L196" s="23"/>
      <c r="M196" s="42"/>
      <c r="N196" s="20"/>
      <c r="O196" s="21"/>
      <c r="P196" s="22"/>
      <c r="Q196" s="42"/>
      <c r="R196" s="20"/>
      <c r="S196" s="21"/>
      <c r="T196" s="22"/>
      <c r="U196" s="42"/>
      <c r="V196" s="20"/>
      <c r="W196" s="21"/>
      <c r="X196" s="22"/>
      <c r="Z196" s="24"/>
      <c r="AA196" s="21"/>
      <c r="AB196" s="21"/>
      <c r="AD196" s="25"/>
      <c r="AE196" s="26"/>
      <c r="AJ196" s="29"/>
    </row>
    <row r="197" spans="1:36" ht="15.75" customHeight="1" x14ac:dyDescent="0.25">
      <c r="A197" s="93"/>
      <c r="B197" s="46" t="s">
        <v>247</v>
      </c>
      <c r="C197" s="37" t="s">
        <v>2</v>
      </c>
      <c r="D197" s="37">
        <v>2</v>
      </c>
      <c r="E197" s="38"/>
      <c r="F197" s="54"/>
      <c r="G197" s="202">
        <f t="shared" si="31"/>
        <v>0</v>
      </c>
      <c r="I197" s="20"/>
      <c r="J197" s="21"/>
      <c r="K197" s="22"/>
      <c r="L197" s="23"/>
      <c r="M197" s="42"/>
      <c r="N197" s="20"/>
      <c r="O197" s="21"/>
      <c r="P197" s="22"/>
      <c r="Q197" s="42"/>
      <c r="R197" s="20"/>
      <c r="S197" s="21"/>
      <c r="T197" s="22"/>
      <c r="U197" s="42"/>
      <c r="V197" s="20"/>
      <c r="W197" s="21"/>
      <c r="X197" s="22"/>
      <c r="Z197" s="24"/>
      <c r="AA197" s="21"/>
      <c r="AB197" s="21"/>
      <c r="AD197" s="25"/>
      <c r="AE197" s="26"/>
      <c r="AJ197" s="29"/>
    </row>
    <row r="198" spans="1:36" ht="15.75" customHeight="1" x14ac:dyDescent="0.25">
      <c r="A198" s="93"/>
      <c r="B198" s="46" t="s">
        <v>248</v>
      </c>
      <c r="C198" s="37" t="s">
        <v>2</v>
      </c>
      <c r="D198" s="37">
        <v>2</v>
      </c>
      <c r="E198" s="38"/>
      <c r="F198" s="54"/>
      <c r="G198" s="202">
        <f t="shared" si="31"/>
        <v>0</v>
      </c>
      <c r="I198" s="20"/>
      <c r="J198" s="21"/>
      <c r="K198" s="22"/>
      <c r="L198" s="23"/>
      <c r="M198" s="42"/>
      <c r="N198" s="20"/>
      <c r="O198" s="21"/>
      <c r="P198" s="22"/>
      <c r="Q198" s="42"/>
      <c r="R198" s="20"/>
      <c r="S198" s="21"/>
      <c r="T198" s="22"/>
      <c r="U198" s="42"/>
      <c r="V198" s="20"/>
      <c r="W198" s="21"/>
      <c r="X198" s="22"/>
      <c r="Z198" s="24"/>
      <c r="AA198" s="21"/>
      <c r="AB198" s="21"/>
      <c r="AD198" s="25"/>
      <c r="AE198" s="26"/>
      <c r="AJ198" s="29"/>
    </row>
    <row r="199" spans="1:36" ht="15.75" customHeight="1" x14ac:dyDescent="0.25">
      <c r="A199" s="93"/>
      <c r="B199" s="46" t="s">
        <v>249</v>
      </c>
      <c r="C199" s="37" t="s">
        <v>2</v>
      </c>
      <c r="D199" s="37">
        <v>2</v>
      </c>
      <c r="E199" s="38"/>
      <c r="F199" s="54"/>
      <c r="G199" s="202">
        <f t="shared" si="31"/>
        <v>0</v>
      </c>
      <c r="I199" s="20"/>
      <c r="J199" s="21"/>
      <c r="K199" s="22"/>
      <c r="L199" s="23"/>
      <c r="M199" s="42"/>
      <c r="N199" s="20"/>
      <c r="O199" s="21"/>
      <c r="P199" s="22"/>
      <c r="Q199" s="42"/>
      <c r="R199" s="20"/>
      <c r="S199" s="21"/>
      <c r="T199" s="22"/>
      <c r="U199" s="42"/>
      <c r="V199" s="20"/>
      <c r="W199" s="21"/>
      <c r="X199" s="22"/>
      <c r="Z199" s="24"/>
      <c r="AA199" s="21"/>
      <c r="AB199" s="21"/>
      <c r="AD199" s="25"/>
      <c r="AE199" s="26"/>
      <c r="AJ199" s="29"/>
    </row>
    <row r="200" spans="1:36" ht="15.75" customHeight="1" x14ac:dyDescent="0.25">
      <c r="A200" s="93"/>
      <c r="B200" s="46" t="s">
        <v>250</v>
      </c>
      <c r="C200" s="37" t="s">
        <v>2</v>
      </c>
      <c r="D200" s="37">
        <v>1</v>
      </c>
      <c r="E200" s="38"/>
      <c r="F200" s="54"/>
      <c r="G200" s="202">
        <f t="shared" si="31"/>
        <v>0</v>
      </c>
      <c r="I200" s="20"/>
      <c r="J200" s="21"/>
      <c r="K200" s="22"/>
      <c r="L200" s="23"/>
      <c r="M200" s="42"/>
      <c r="N200" s="20"/>
      <c r="O200" s="21"/>
      <c r="P200" s="22"/>
      <c r="Q200" s="42"/>
      <c r="R200" s="20"/>
      <c r="S200" s="21"/>
      <c r="T200" s="22"/>
      <c r="U200" s="42"/>
      <c r="V200" s="20"/>
      <c r="W200" s="21"/>
      <c r="X200" s="22"/>
      <c r="Z200" s="24"/>
      <c r="AA200" s="21"/>
      <c r="AB200" s="21"/>
      <c r="AD200" s="25"/>
      <c r="AE200" s="26"/>
      <c r="AJ200" s="29"/>
    </row>
    <row r="201" spans="1:36" ht="15.6" customHeight="1" x14ac:dyDescent="0.25">
      <c r="A201" s="93"/>
      <c r="B201" s="46" t="s">
        <v>251</v>
      </c>
      <c r="C201" s="37" t="s">
        <v>2</v>
      </c>
      <c r="D201" s="37">
        <v>1</v>
      </c>
      <c r="E201" s="38"/>
      <c r="F201" s="54"/>
      <c r="G201" s="202">
        <f t="shared" si="31"/>
        <v>0</v>
      </c>
      <c r="I201" s="20"/>
      <c r="J201" s="21"/>
      <c r="K201" s="22"/>
      <c r="L201" s="23"/>
      <c r="M201" s="42"/>
      <c r="N201" s="20"/>
      <c r="O201" s="21"/>
      <c r="P201" s="22"/>
      <c r="Q201" s="42"/>
      <c r="R201" s="20"/>
      <c r="S201" s="21"/>
      <c r="T201" s="22"/>
      <c r="U201" s="42"/>
      <c r="V201" s="20"/>
      <c r="W201" s="21"/>
      <c r="X201" s="22"/>
      <c r="Z201" s="24"/>
      <c r="AA201" s="21"/>
      <c r="AB201" s="21"/>
      <c r="AD201" s="25"/>
      <c r="AE201" s="26"/>
      <c r="AJ201" s="29"/>
    </row>
    <row r="202" spans="1:36" ht="15.75" customHeight="1" x14ac:dyDescent="0.25">
      <c r="A202" s="93"/>
      <c r="B202" s="46" t="s">
        <v>252</v>
      </c>
      <c r="C202" s="37" t="s">
        <v>2</v>
      </c>
      <c r="D202" s="37">
        <v>1</v>
      </c>
      <c r="E202" s="38"/>
      <c r="F202" s="54"/>
      <c r="G202" s="202">
        <f t="shared" si="31"/>
        <v>0</v>
      </c>
      <c r="I202" s="20"/>
      <c r="J202" s="21"/>
      <c r="K202" s="22"/>
      <c r="L202" s="23"/>
      <c r="M202" s="42"/>
      <c r="N202" s="20"/>
      <c r="O202" s="21"/>
      <c r="P202" s="22"/>
      <c r="Q202" s="42"/>
      <c r="R202" s="20"/>
      <c r="S202" s="21"/>
      <c r="T202" s="22"/>
      <c r="U202" s="42"/>
      <c r="V202" s="20"/>
      <c r="W202" s="21"/>
      <c r="X202" s="22"/>
      <c r="Z202" s="24"/>
      <c r="AA202" s="21"/>
      <c r="AB202" s="21"/>
      <c r="AD202" s="25"/>
      <c r="AE202" s="26"/>
      <c r="AJ202" s="29"/>
    </row>
    <row r="203" spans="1:36" ht="15.75" customHeight="1" x14ac:dyDescent="0.25">
      <c r="A203" s="93"/>
      <c r="B203" s="46" t="s">
        <v>253</v>
      </c>
      <c r="C203" s="37" t="s">
        <v>2</v>
      </c>
      <c r="D203" s="37">
        <v>1</v>
      </c>
      <c r="E203" s="38"/>
      <c r="F203" s="54"/>
      <c r="G203" s="202">
        <f t="shared" si="31"/>
        <v>0</v>
      </c>
      <c r="I203" s="20"/>
      <c r="J203" s="21"/>
      <c r="K203" s="22"/>
      <c r="L203" s="23"/>
      <c r="M203" s="42"/>
      <c r="N203" s="20"/>
      <c r="O203" s="21"/>
      <c r="P203" s="22"/>
      <c r="Q203" s="42"/>
      <c r="R203" s="20"/>
      <c r="S203" s="21"/>
      <c r="T203" s="22"/>
      <c r="U203" s="42"/>
      <c r="V203" s="20"/>
      <c r="W203" s="21"/>
      <c r="X203" s="22"/>
      <c r="Z203" s="24"/>
      <c r="AA203" s="21"/>
      <c r="AB203" s="21"/>
      <c r="AD203" s="25"/>
      <c r="AE203" s="26"/>
      <c r="AJ203" s="29"/>
    </row>
    <row r="204" spans="1:36" ht="15.75" customHeight="1" x14ac:dyDescent="0.25">
      <c r="A204" s="93"/>
      <c r="B204" s="46" t="s">
        <v>254</v>
      </c>
      <c r="C204" s="37" t="s">
        <v>2</v>
      </c>
      <c r="D204" s="37">
        <v>1</v>
      </c>
      <c r="E204" s="38"/>
      <c r="F204" s="54"/>
      <c r="G204" s="202">
        <f t="shared" si="31"/>
        <v>0</v>
      </c>
      <c r="I204" s="20"/>
      <c r="J204" s="21"/>
      <c r="K204" s="22"/>
      <c r="L204" s="23"/>
      <c r="M204" s="42"/>
      <c r="N204" s="20"/>
      <c r="O204" s="21"/>
      <c r="P204" s="22"/>
      <c r="Q204" s="42"/>
      <c r="R204" s="20"/>
      <c r="S204" s="21"/>
      <c r="T204" s="22"/>
      <c r="U204" s="42"/>
      <c r="V204" s="20"/>
      <c r="W204" s="21"/>
      <c r="X204" s="22"/>
      <c r="Z204" s="24"/>
      <c r="AA204" s="21"/>
      <c r="AB204" s="21"/>
      <c r="AD204" s="25"/>
      <c r="AE204" s="26"/>
      <c r="AJ204" s="29"/>
    </row>
    <row r="205" spans="1:36" ht="15.75" customHeight="1" x14ac:dyDescent="0.25">
      <c r="A205" s="93"/>
      <c r="B205" s="46" t="s">
        <v>255</v>
      </c>
      <c r="C205" s="37" t="s">
        <v>2</v>
      </c>
      <c r="D205" s="37">
        <v>2</v>
      </c>
      <c r="E205" s="38"/>
      <c r="F205" s="54"/>
      <c r="G205" s="202">
        <f t="shared" si="31"/>
        <v>0</v>
      </c>
      <c r="I205" s="20"/>
      <c r="J205" s="21"/>
      <c r="K205" s="22"/>
      <c r="L205" s="23"/>
      <c r="M205" s="42"/>
      <c r="N205" s="20"/>
      <c r="O205" s="21"/>
      <c r="P205" s="22"/>
      <c r="Q205" s="42"/>
      <c r="R205" s="20"/>
      <c r="S205" s="21"/>
      <c r="T205" s="22"/>
      <c r="U205" s="42"/>
      <c r="V205" s="20"/>
      <c r="W205" s="21"/>
      <c r="X205" s="22"/>
      <c r="Z205" s="24"/>
      <c r="AA205" s="21"/>
      <c r="AB205" s="21"/>
      <c r="AD205" s="25"/>
      <c r="AE205" s="26"/>
      <c r="AJ205" s="29"/>
    </row>
    <row r="206" spans="1:36" ht="15.75" customHeight="1" x14ac:dyDescent="0.25">
      <c r="A206" s="93"/>
      <c r="B206" s="46" t="s">
        <v>256</v>
      </c>
      <c r="C206" s="37" t="s">
        <v>2</v>
      </c>
      <c r="D206" s="37">
        <v>1</v>
      </c>
      <c r="E206" s="38"/>
      <c r="F206" s="54"/>
      <c r="G206" s="202">
        <f t="shared" si="31"/>
        <v>0</v>
      </c>
      <c r="I206" s="20"/>
      <c r="J206" s="21"/>
      <c r="K206" s="22"/>
      <c r="L206" s="23"/>
      <c r="M206" s="42"/>
      <c r="N206" s="20"/>
      <c r="O206" s="21"/>
      <c r="P206" s="22"/>
      <c r="Q206" s="42"/>
      <c r="R206" s="20"/>
      <c r="S206" s="21"/>
      <c r="T206" s="22"/>
      <c r="U206" s="42"/>
      <c r="V206" s="20"/>
      <c r="W206" s="21"/>
      <c r="X206" s="22"/>
      <c r="Z206" s="24"/>
      <c r="AA206" s="21"/>
      <c r="AB206" s="21"/>
      <c r="AD206" s="25"/>
      <c r="AE206" s="26"/>
      <c r="AJ206" s="29"/>
    </row>
    <row r="207" spans="1:36" ht="15.75" customHeight="1" x14ac:dyDescent="0.25">
      <c r="A207" s="93"/>
      <c r="B207" s="46" t="s">
        <v>257</v>
      </c>
      <c r="C207" s="37" t="s">
        <v>2</v>
      </c>
      <c r="D207" s="37">
        <v>1</v>
      </c>
      <c r="E207" s="38"/>
      <c r="F207" s="54"/>
      <c r="G207" s="202">
        <f t="shared" si="31"/>
        <v>0</v>
      </c>
      <c r="I207" s="20"/>
      <c r="J207" s="21"/>
      <c r="K207" s="22"/>
      <c r="L207" s="23"/>
      <c r="M207" s="42"/>
      <c r="N207" s="20"/>
      <c r="O207" s="21"/>
      <c r="P207" s="22"/>
      <c r="Q207" s="42"/>
      <c r="R207" s="20"/>
      <c r="S207" s="21"/>
      <c r="T207" s="22"/>
      <c r="U207" s="42"/>
      <c r="V207" s="20"/>
      <c r="W207" s="21"/>
      <c r="X207" s="22"/>
      <c r="Z207" s="24"/>
      <c r="AA207" s="21"/>
      <c r="AB207" s="21"/>
      <c r="AD207" s="25"/>
      <c r="AE207" s="26"/>
    </row>
    <row r="208" spans="1:36" ht="15.75" customHeight="1" x14ac:dyDescent="0.25">
      <c r="A208" s="93"/>
      <c r="B208" s="46" t="s">
        <v>258</v>
      </c>
      <c r="C208" s="37" t="s">
        <v>2</v>
      </c>
      <c r="D208" s="37">
        <v>1</v>
      </c>
      <c r="E208" s="38"/>
      <c r="F208" s="54"/>
      <c r="G208" s="202">
        <f t="shared" si="31"/>
        <v>0</v>
      </c>
      <c r="I208" s="20"/>
      <c r="J208" s="21"/>
      <c r="K208" s="22"/>
      <c r="L208" s="23"/>
      <c r="M208" s="42"/>
      <c r="N208" s="20"/>
      <c r="O208" s="21"/>
      <c r="P208" s="22"/>
      <c r="Q208" s="42"/>
      <c r="R208" s="20"/>
      <c r="S208" s="21"/>
      <c r="T208" s="22"/>
      <c r="U208" s="42"/>
      <c r="V208" s="20"/>
      <c r="W208" s="21"/>
      <c r="X208" s="22"/>
      <c r="Z208" s="24"/>
      <c r="AA208" s="21"/>
      <c r="AB208" s="21"/>
      <c r="AD208" s="25"/>
      <c r="AE208" s="26"/>
    </row>
    <row r="209" spans="1:35" ht="15.75" customHeight="1" x14ac:dyDescent="0.25">
      <c r="A209" s="93"/>
      <c r="B209" s="46" t="s">
        <v>259</v>
      </c>
      <c r="C209" s="37" t="s">
        <v>2</v>
      </c>
      <c r="D209" s="37">
        <v>1</v>
      </c>
      <c r="E209" s="38"/>
      <c r="F209" s="54"/>
      <c r="G209" s="202">
        <f t="shared" si="31"/>
        <v>0</v>
      </c>
      <c r="I209" s="20"/>
      <c r="J209" s="21"/>
      <c r="K209" s="22"/>
      <c r="L209" s="23"/>
      <c r="M209" s="42"/>
      <c r="N209" s="20"/>
      <c r="O209" s="21"/>
      <c r="P209" s="22"/>
      <c r="Q209" s="42"/>
      <c r="R209" s="20"/>
      <c r="S209" s="21"/>
      <c r="T209" s="22"/>
      <c r="U209" s="42"/>
      <c r="V209" s="20"/>
      <c r="W209" s="21"/>
      <c r="X209" s="22"/>
      <c r="Z209" s="24"/>
      <c r="AA209" s="21"/>
      <c r="AB209" s="21"/>
      <c r="AD209" s="25"/>
      <c r="AE209" s="26"/>
    </row>
    <row r="210" spans="1:35" ht="15.75" customHeight="1" x14ac:dyDescent="0.25">
      <c r="A210" s="93"/>
      <c r="B210" s="46" t="s">
        <v>260</v>
      </c>
      <c r="C210" s="37" t="s">
        <v>2</v>
      </c>
      <c r="D210" s="37">
        <v>1</v>
      </c>
      <c r="E210" s="38"/>
      <c r="F210" s="54"/>
      <c r="G210" s="202">
        <f t="shared" si="31"/>
        <v>0</v>
      </c>
      <c r="I210" s="20"/>
      <c r="J210" s="21"/>
      <c r="K210" s="22"/>
      <c r="L210" s="23"/>
      <c r="M210" s="42"/>
      <c r="N210" s="20"/>
      <c r="O210" s="21"/>
      <c r="P210" s="22"/>
      <c r="Q210" s="42"/>
      <c r="R210" s="20"/>
      <c r="S210" s="21"/>
      <c r="T210" s="22"/>
      <c r="U210" s="42"/>
      <c r="V210" s="20"/>
      <c r="W210" s="21"/>
      <c r="X210" s="22"/>
      <c r="Z210" s="24"/>
      <c r="AA210" s="21"/>
      <c r="AB210" s="21"/>
      <c r="AD210" s="25"/>
      <c r="AE210" s="26"/>
    </row>
    <row r="211" spans="1:35" ht="15.75" customHeight="1" x14ac:dyDescent="0.25">
      <c r="A211" s="93" t="s">
        <v>261</v>
      </c>
      <c r="B211" s="101" t="s">
        <v>262</v>
      </c>
      <c r="C211" s="37"/>
      <c r="D211" s="37"/>
      <c r="E211" s="38"/>
      <c r="F211" s="54"/>
      <c r="G211" s="94" t="str">
        <f t="shared" si="27"/>
        <v/>
      </c>
      <c r="I211" s="20"/>
      <c r="J211" s="21"/>
      <c r="K211" s="22"/>
      <c r="L211" s="23"/>
      <c r="M211" s="42"/>
      <c r="N211" s="20"/>
      <c r="O211" s="21"/>
      <c r="P211" s="22"/>
      <c r="Q211" s="42"/>
      <c r="R211" s="20"/>
      <c r="S211" s="21"/>
      <c r="T211" s="22"/>
      <c r="U211" s="42"/>
      <c r="V211" s="20"/>
      <c r="W211" s="21"/>
      <c r="X211" s="22"/>
      <c r="Z211" s="24"/>
      <c r="AA211" s="21"/>
      <c r="AB211" s="21"/>
      <c r="AD211" s="25"/>
      <c r="AE211" s="26"/>
    </row>
    <row r="212" spans="1:35" ht="15.75" customHeight="1" x14ac:dyDescent="0.25">
      <c r="A212" s="93"/>
      <c r="B212" s="46" t="s">
        <v>263</v>
      </c>
      <c r="C212" s="37" t="s">
        <v>2</v>
      </c>
      <c r="D212" s="37">
        <v>1</v>
      </c>
      <c r="E212" s="38"/>
      <c r="F212" s="54"/>
      <c r="G212" s="202">
        <f t="shared" ref="G212:G218" si="32">E212*F212</f>
        <v>0</v>
      </c>
      <c r="I212" s="20"/>
      <c r="J212" s="21"/>
      <c r="K212" s="22"/>
      <c r="L212" s="23"/>
      <c r="M212" s="42"/>
      <c r="N212" s="20"/>
      <c r="O212" s="21"/>
      <c r="P212" s="22"/>
      <c r="Q212" s="42"/>
      <c r="R212" s="20"/>
      <c r="S212" s="21"/>
      <c r="T212" s="22"/>
      <c r="U212" s="42"/>
      <c r="V212" s="20"/>
      <c r="W212" s="21"/>
      <c r="X212" s="22"/>
      <c r="Z212" s="24"/>
      <c r="AA212" s="21"/>
      <c r="AB212" s="21"/>
      <c r="AD212" s="25"/>
      <c r="AE212" s="26"/>
    </row>
    <row r="213" spans="1:35" ht="15.75" customHeight="1" x14ac:dyDescent="0.25">
      <c r="A213" s="93"/>
      <c r="B213" s="46" t="s">
        <v>264</v>
      </c>
      <c r="C213" s="37" t="s">
        <v>2</v>
      </c>
      <c r="D213" s="37">
        <v>4</v>
      </c>
      <c r="E213" s="38"/>
      <c r="F213" s="54"/>
      <c r="G213" s="202">
        <f t="shared" si="32"/>
        <v>0</v>
      </c>
      <c r="I213" s="20"/>
      <c r="J213" s="21"/>
      <c r="K213" s="22"/>
      <c r="L213" s="23"/>
      <c r="M213" s="42"/>
      <c r="N213" s="20"/>
      <c r="O213" s="21"/>
      <c r="P213" s="22"/>
      <c r="Q213" s="42"/>
      <c r="R213" s="20"/>
      <c r="S213" s="21"/>
      <c r="T213" s="22"/>
      <c r="U213" s="42"/>
      <c r="V213" s="20"/>
      <c r="W213" s="21"/>
      <c r="X213" s="22"/>
      <c r="Z213" s="24"/>
      <c r="AA213" s="21"/>
      <c r="AB213" s="21"/>
      <c r="AD213" s="25"/>
      <c r="AE213" s="26"/>
      <c r="AH213" s="28"/>
      <c r="AI213" s="28"/>
    </row>
    <row r="214" spans="1:35" ht="15.75" customHeight="1" x14ac:dyDescent="0.25">
      <c r="A214" s="93"/>
      <c r="B214" s="46" t="s">
        <v>265</v>
      </c>
      <c r="C214" s="37" t="s">
        <v>2</v>
      </c>
      <c r="D214" s="37">
        <v>1</v>
      </c>
      <c r="E214" s="38"/>
      <c r="F214" s="54"/>
      <c r="G214" s="202">
        <f t="shared" si="32"/>
        <v>0</v>
      </c>
      <c r="I214" s="20"/>
      <c r="J214" s="21"/>
      <c r="K214" s="22"/>
      <c r="L214" s="23"/>
      <c r="M214" s="42"/>
      <c r="N214" s="20"/>
      <c r="O214" s="21"/>
      <c r="P214" s="22"/>
      <c r="Q214" s="42"/>
      <c r="R214" s="20"/>
      <c r="S214" s="21"/>
      <c r="T214" s="22"/>
      <c r="U214" s="42"/>
      <c r="V214" s="20"/>
      <c r="W214" s="21"/>
      <c r="X214" s="22"/>
      <c r="Z214" s="24"/>
      <c r="AA214" s="21"/>
      <c r="AB214" s="21"/>
      <c r="AD214" s="25"/>
      <c r="AE214" s="26"/>
      <c r="AH214" s="28"/>
      <c r="AI214" s="28"/>
    </row>
    <row r="215" spans="1:35" ht="15.75" customHeight="1" x14ac:dyDescent="0.25">
      <c r="A215" s="93"/>
      <c r="B215" s="46" t="s">
        <v>266</v>
      </c>
      <c r="C215" s="37" t="s">
        <v>2</v>
      </c>
      <c r="D215" s="37">
        <v>2</v>
      </c>
      <c r="E215" s="38"/>
      <c r="F215" s="54"/>
      <c r="G215" s="202">
        <f t="shared" si="32"/>
        <v>0</v>
      </c>
      <c r="I215" s="20"/>
      <c r="J215" s="21"/>
      <c r="K215" s="22"/>
      <c r="L215" s="23"/>
      <c r="M215" s="42"/>
      <c r="N215" s="20"/>
      <c r="O215" s="21"/>
      <c r="P215" s="22"/>
      <c r="Q215" s="42"/>
      <c r="R215" s="20"/>
      <c r="S215" s="21"/>
      <c r="T215" s="22"/>
      <c r="U215" s="42"/>
      <c r="V215" s="20"/>
      <c r="W215" s="21"/>
      <c r="X215" s="22"/>
      <c r="Z215" s="24"/>
      <c r="AA215" s="21"/>
      <c r="AB215" s="21"/>
      <c r="AD215" s="25"/>
      <c r="AE215" s="26"/>
      <c r="AH215" s="28"/>
      <c r="AI215" s="28"/>
    </row>
    <row r="216" spans="1:35" ht="15.75" customHeight="1" x14ac:dyDescent="0.25">
      <c r="A216" s="93"/>
      <c r="B216" s="46" t="s">
        <v>267</v>
      </c>
      <c r="C216" s="37" t="s">
        <v>2</v>
      </c>
      <c r="D216" s="37">
        <v>1</v>
      </c>
      <c r="E216" s="38"/>
      <c r="F216" s="39"/>
      <c r="G216" s="202">
        <f t="shared" si="32"/>
        <v>0</v>
      </c>
      <c r="I216" s="20"/>
      <c r="J216" s="21"/>
      <c r="K216" s="22"/>
      <c r="L216" s="23"/>
      <c r="M216" s="42"/>
      <c r="N216" s="20"/>
      <c r="O216" s="21"/>
      <c r="P216" s="22"/>
      <c r="Q216" s="42"/>
      <c r="R216" s="20"/>
      <c r="S216" s="21"/>
      <c r="T216" s="22"/>
      <c r="U216" s="42"/>
      <c r="V216" s="20"/>
      <c r="W216" s="21"/>
      <c r="X216" s="22"/>
      <c r="Z216" s="24"/>
      <c r="AA216" s="21"/>
      <c r="AB216" s="21"/>
      <c r="AD216" s="25"/>
      <c r="AE216" s="26"/>
      <c r="AH216" s="28"/>
      <c r="AI216" s="28"/>
    </row>
    <row r="217" spans="1:35" ht="15.75" customHeight="1" x14ac:dyDescent="0.25">
      <c r="A217" s="93"/>
      <c r="B217" s="46" t="s">
        <v>268</v>
      </c>
      <c r="C217" s="37" t="s">
        <v>2</v>
      </c>
      <c r="D217" s="37">
        <v>2</v>
      </c>
      <c r="E217" s="38"/>
      <c r="F217" s="39"/>
      <c r="G217" s="202">
        <f t="shared" si="32"/>
        <v>0</v>
      </c>
      <c r="I217" s="20"/>
      <c r="J217" s="21"/>
      <c r="K217" s="22"/>
      <c r="L217" s="23"/>
      <c r="M217" s="42"/>
      <c r="N217" s="20"/>
      <c r="O217" s="21"/>
      <c r="P217" s="22"/>
      <c r="Q217" s="42"/>
      <c r="R217" s="20"/>
      <c r="S217" s="21"/>
      <c r="T217" s="22"/>
      <c r="U217" s="42"/>
      <c r="V217" s="20"/>
      <c r="W217" s="21"/>
      <c r="X217" s="22"/>
      <c r="Z217" s="24"/>
      <c r="AA217" s="21"/>
      <c r="AB217" s="21"/>
      <c r="AD217" s="25"/>
      <c r="AE217" s="26"/>
      <c r="AH217" s="28"/>
      <c r="AI217" s="28"/>
    </row>
    <row r="218" spans="1:35" ht="15.75" customHeight="1" x14ac:dyDescent="0.25">
      <c r="A218" s="93"/>
      <c r="B218" s="46" t="s">
        <v>269</v>
      </c>
      <c r="C218" s="37" t="s">
        <v>2</v>
      </c>
      <c r="D218" s="37">
        <v>1</v>
      </c>
      <c r="E218" s="38"/>
      <c r="F218" s="39"/>
      <c r="G218" s="202">
        <f t="shared" si="32"/>
        <v>0</v>
      </c>
      <c r="I218" s="20"/>
      <c r="J218" s="21"/>
      <c r="K218" s="22"/>
      <c r="L218" s="23"/>
      <c r="M218" s="42"/>
      <c r="N218" s="20"/>
      <c r="O218" s="21"/>
      <c r="P218" s="22"/>
      <c r="Q218" s="42"/>
      <c r="R218" s="20"/>
      <c r="S218" s="21"/>
      <c r="T218" s="22"/>
      <c r="U218" s="42"/>
      <c r="V218" s="20"/>
      <c r="W218" s="21"/>
      <c r="X218" s="22"/>
      <c r="Z218" s="24"/>
      <c r="AA218" s="21"/>
      <c r="AB218" s="21"/>
      <c r="AD218" s="25"/>
      <c r="AE218" s="26"/>
      <c r="AH218" s="28"/>
      <c r="AI218" s="28"/>
    </row>
    <row r="219" spans="1:35" ht="15.75" customHeight="1" x14ac:dyDescent="0.25">
      <c r="A219" s="93" t="s">
        <v>270</v>
      </c>
      <c r="B219" s="36" t="s">
        <v>271</v>
      </c>
      <c r="C219" s="37"/>
      <c r="D219" s="37"/>
      <c r="E219" s="38"/>
      <c r="F219" s="39"/>
      <c r="G219" s="94" t="str">
        <f t="shared" si="27"/>
        <v/>
      </c>
      <c r="I219" s="20"/>
      <c r="J219" s="21"/>
      <c r="K219" s="22"/>
      <c r="L219" s="23"/>
      <c r="M219" s="42"/>
      <c r="N219" s="20"/>
      <c r="O219" s="21"/>
      <c r="P219" s="22"/>
      <c r="Q219" s="42"/>
      <c r="R219" s="20"/>
      <c r="S219" s="21"/>
      <c r="T219" s="22"/>
      <c r="U219" s="42"/>
      <c r="V219" s="20"/>
      <c r="W219" s="21"/>
      <c r="X219" s="22"/>
      <c r="Z219" s="24"/>
      <c r="AA219" s="21"/>
      <c r="AB219" s="21"/>
      <c r="AD219" s="25"/>
      <c r="AE219" s="26"/>
      <c r="AH219" s="28"/>
      <c r="AI219" s="28"/>
    </row>
    <row r="220" spans="1:35" ht="15.75" customHeight="1" x14ac:dyDescent="0.25">
      <c r="A220" s="93"/>
      <c r="B220" s="46" t="s">
        <v>272</v>
      </c>
      <c r="C220" s="37" t="s">
        <v>2</v>
      </c>
      <c r="D220" s="37">
        <v>9</v>
      </c>
      <c r="E220" s="38"/>
      <c r="F220" s="39"/>
      <c r="G220" s="202">
        <f t="shared" ref="G220:G227" si="33">E220*F220</f>
        <v>0</v>
      </c>
      <c r="I220" s="20"/>
      <c r="J220" s="21"/>
      <c r="K220" s="22"/>
      <c r="L220" s="23"/>
      <c r="M220" s="42"/>
      <c r="N220" s="20"/>
      <c r="O220" s="21"/>
      <c r="P220" s="22"/>
      <c r="Q220" s="42"/>
      <c r="R220" s="20"/>
      <c r="S220" s="21"/>
      <c r="T220" s="22"/>
      <c r="U220" s="42"/>
      <c r="V220" s="20"/>
      <c r="W220" s="21"/>
      <c r="X220" s="22"/>
      <c r="Z220" s="24"/>
      <c r="AA220" s="21"/>
      <c r="AB220" s="21"/>
      <c r="AD220" s="25"/>
      <c r="AE220" s="26"/>
      <c r="AH220" s="28"/>
      <c r="AI220" s="28"/>
    </row>
    <row r="221" spans="1:35" ht="15.75" customHeight="1" x14ac:dyDescent="0.25">
      <c r="A221" s="93"/>
      <c r="B221" s="46" t="s">
        <v>273</v>
      </c>
      <c r="C221" s="37">
        <v>82</v>
      </c>
      <c r="D221" s="37">
        <v>80</v>
      </c>
      <c r="E221" s="38"/>
      <c r="F221" s="39"/>
      <c r="G221" s="202">
        <f t="shared" si="33"/>
        <v>0</v>
      </c>
      <c r="I221" s="20"/>
      <c r="J221" s="21"/>
      <c r="K221" s="22"/>
      <c r="L221" s="23"/>
      <c r="M221" s="42"/>
      <c r="N221" s="20"/>
      <c r="O221" s="21"/>
      <c r="P221" s="22"/>
      <c r="Q221" s="42"/>
      <c r="R221" s="20"/>
      <c r="S221" s="21"/>
      <c r="T221" s="22"/>
      <c r="U221" s="42"/>
      <c r="V221" s="20"/>
      <c r="W221" s="21"/>
      <c r="X221" s="22"/>
      <c r="Z221" s="24"/>
      <c r="AA221" s="21"/>
      <c r="AB221" s="21"/>
      <c r="AD221" s="25"/>
      <c r="AE221" s="26"/>
      <c r="AH221" s="28"/>
      <c r="AI221" s="28"/>
    </row>
    <row r="222" spans="1:35" ht="15.75" customHeight="1" x14ac:dyDescent="0.25">
      <c r="A222" s="93"/>
      <c r="B222" s="46" t="s">
        <v>274</v>
      </c>
      <c r="C222" s="37" t="s">
        <v>2</v>
      </c>
      <c r="D222" s="37">
        <v>32</v>
      </c>
      <c r="E222" s="38"/>
      <c r="F222" s="39"/>
      <c r="G222" s="202">
        <f t="shared" si="33"/>
        <v>0</v>
      </c>
      <c r="I222" s="20"/>
      <c r="J222" s="21"/>
      <c r="K222" s="22"/>
      <c r="L222" s="23"/>
      <c r="M222" s="42"/>
      <c r="N222" s="20"/>
      <c r="O222" s="21"/>
      <c r="P222" s="22"/>
      <c r="Q222" s="42"/>
      <c r="R222" s="20"/>
      <c r="S222" s="21"/>
      <c r="T222" s="22"/>
      <c r="U222" s="42"/>
      <c r="V222" s="20"/>
      <c r="W222" s="21"/>
      <c r="X222" s="22"/>
      <c r="Z222" s="24"/>
      <c r="AA222" s="21"/>
      <c r="AB222" s="21"/>
      <c r="AD222" s="25"/>
      <c r="AE222" s="26"/>
      <c r="AH222" s="28"/>
      <c r="AI222" s="28"/>
    </row>
    <row r="223" spans="1:35" ht="15.75" customHeight="1" x14ac:dyDescent="0.25">
      <c r="A223" s="93"/>
      <c r="B223" s="46" t="s">
        <v>275</v>
      </c>
      <c r="C223" s="37" t="s">
        <v>2</v>
      </c>
      <c r="D223" s="37">
        <v>10</v>
      </c>
      <c r="E223" s="38"/>
      <c r="F223" s="39"/>
      <c r="G223" s="202">
        <f t="shared" si="33"/>
        <v>0</v>
      </c>
      <c r="I223" s="20"/>
      <c r="J223" s="21"/>
      <c r="K223" s="22"/>
      <c r="L223" s="23"/>
      <c r="M223" s="42"/>
      <c r="N223" s="20"/>
      <c r="O223" s="21"/>
      <c r="P223" s="22"/>
      <c r="Q223" s="42"/>
      <c r="R223" s="20"/>
      <c r="S223" s="21"/>
      <c r="T223" s="22"/>
      <c r="U223" s="42"/>
      <c r="V223" s="20"/>
      <c r="W223" s="21"/>
      <c r="X223" s="22"/>
      <c r="Z223" s="24"/>
      <c r="AA223" s="21"/>
      <c r="AB223" s="21"/>
      <c r="AD223" s="25"/>
      <c r="AE223" s="26"/>
      <c r="AH223" s="28"/>
      <c r="AI223" s="28"/>
    </row>
    <row r="224" spans="1:35" ht="15.75" customHeight="1" x14ac:dyDescent="0.25">
      <c r="A224" s="93"/>
      <c r="B224" s="46" t="s">
        <v>276</v>
      </c>
      <c r="C224" s="37" t="s">
        <v>2</v>
      </c>
      <c r="D224" s="37">
        <v>53</v>
      </c>
      <c r="E224" s="38"/>
      <c r="F224" s="39"/>
      <c r="G224" s="202">
        <f t="shared" si="33"/>
        <v>0</v>
      </c>
      <c r="I224" s="20"/>
      <c r="J224" s="21"/>
      <c r="K224" s="22"/>
      <c r="L224" s="23"/>
      <c r="M224" s="42"/>
      <c r="N224" s="20"/>
      <c r="O224" s="21"/>
      <c r="P224" s="22"/>
      <c r="Q224" s="42"/>
      <c r="R224" s="20"/>
      <c r="S224" s="21"/>
      <c r="T224" s="22"/>
      <c r="U224" s="42"/>
      <c r="V224" s="20"/>
      <c r="W224" s="21"/>
      <c r="X224" s="22"/>
      <c r="Z224" s="24"/>
      <c r="AA224" s="21"/>
      <c r="AB224" s="21"/>
      <c r="AD224" s="25"/>
      <c r="AE224" s="26"/>
      <c r="AH224" s="28"/>
      <c r="AI224" s="28"/>
    </row>
    <row r="225" spans="1:35" ht="15.75" customHeight="1" x14ac:dyDescent="0.25">
      <c r="A225" s="93"/>
      <c r="B225" s="46" t="s">
        <v>277</v>
      </c>
      <c r="C225" s="37" t="s">
        <v>2</v>
      </c>
      <c r="D225" s="37">
        <v>58</v>
      </c>
      <c r="E225" s="38"/>
      <c r="F225" s="39"/>
      <c r="G225" s="202">
        <f t="shared" si="33"/>
        <v>0</v>
      </c>
      <c r="I225" s="20"/>
      <c r="J225" s="21"/>
      <c r="K225" s="22"/>
      <c r="L225" s="23"/>
      <c r="M225" s="42"/>
      <c r="N225" s="20"/>
      <c r="O225" s="21"/>
      <c r="P225" s="22"/>
      <c r="Q225" s="42"/>
      <c r="R225" s="20"/>
      <c r="S225" s="21"/>
      <c r="T225" s="22"/>
      <c r="U225" s="42"/>
      <c r="V225" s="20"/>
      <c r="W225" s="21"/>
      <c r="X225" s="22"/>
      <c r="Z225" s="24"/>
      <c r="AA225" s="21"/>
      <c r="AB225" s="21"/>
      <c r="AD225" s="25"/>
      <c r="AE225" s="26"/>
      <c r="AH225" s="28"/>
      <c r="AI225" s="28"/>
    </row>
    <row r="226" spans="1:35" ht="15.75" customHeight="1" x14ac:dyDescent="0.25">
      <c r="A226" s="93"/>
      <c r="B226" s="46" t="s">
        <v>278</v>
      </c>
      <c r="C226" s="37" t="s">
        <v>2</v>
      </c>
      <c r="D226" s="37">
        <v>42</v>
      </c>
      <c r="E226" s="38"/>
      <c r="F226" s="39"/>
      <c r="G226" s="202">
        <f t="shared" si="33"/>
        <v>0</v>
      </c>
      <c r="I226" s="20"/>
      <c r="J226" s="21"/>
      <c r="K226" s="22"/>
      <c r="L226" s="23"/>
      <c r="M226" s="42"/>
      <c r="N226" s="20"/>
      <c r="O226" s="21"/>
      <c r="P226" s="22"/>
      <c r="Q226" s="42"/>
      <c r="R226" s="20"/>
      <c r="S226" s="21"/>
      <c r="T226" s="22"/>
      <c r="U226" s="42"/>
      <c r="V226" s="20"/>
      <c r="W226" s="21"/>
      <c r="X226" s="22"/>
      <c r="Z226" s="24"/>
      <c r="AA226" s="21"/>
      <c r="AB226" s="21"/>
      <c r="AD226" s="25"/>
      <c r="AE226" s="26"/>
      <c r="AH226" s="28"/>
      <c r="AI226" s="28"/>
    </row>
    <row r="227" spans="1:35" ht="15.75" customHeight="1" x14ac:dyDescent="0.25">
      <c r="A227" s="93"/>
      <c r="B227" s="46" t="s">
        <v>279</v>
      </c>
      <c r="C227" s="37" t="s">
        <v>2</v>
      </c>
      <c r="D227" s="37">
        <v>20</v>
      </c>
      <c r="E227" s="38"/>
      <c r="F227" s="39"/>
      <c r="G227" s="202">
        <f t="shared" si="33"/>
        <v>0</v>
      </c>
      <c r="I227" s="20"/>
      <c r="J227" s="21"/>
      <c r="K227" s="22"/>
      <c r="L227" s="23"/>
      <c r="M227" s="42"/>
      <c r="N227" s="20"/>
      <c r="O227" s="21"/>
      <c r="P227" s="22"/>
      <c r="Q227" s="42"/>
      <c r="R227" s="20"/>
      <c r="S227" s="21"/>
      <c r="T227" s="22"/>
      <c r="U227" s="42"/>
      <c r="V227" s="20"/>
      <c r="W227" s="21"/>
      <c r="X227" s="22"/>
      <c r="Z227" s="24"/>
      <c r="AA227" s="21"/>
      <c r="AB227" s="21"/>
      <c r="AD227" s="25"/>
      <c r="AE227" s="26"/>
      <c r="AH227" s="28"/>
      <c r="AI227" s="28"/>
    </row>
    <row r="228" spans="1:35" ht="15.75" customHeight="1" x14ac:dyDescent="0.25">
      <c r="A228" s="93"/>
      <c r="B228" s="46" t="s">
        <v>280</v>
      </c>
      <c r="C228" s="37"/>
      <c r="D228" s="37"/>
      <c r="E228" s="38"/>
      <c r="F228" s="39"/>
      <c r="G228" s="94" t="str">
        <f t="shared" si="27"/>
        <v/>
      </c>
      <c r="I228" s="20"/>
      <c r="J228" s="21"/>
      <c r="K228" s="22"/>
      <c r="L228" s="23"/>
      <c r="M228" s="42"/>
      <c r="N228" s="20"/>
      <c r="O228" s="21"/>
      <c r="P228" s="22"/>
      <c r="Q228" s="42"/>
      <c r="R228" s="20"/>
      <c r="S228" s="21"/>
      <c r="T228" s="22"/>
      <c r="U228" s="42"/>
      <c r="V228" s="20"/>
      <c r="W228" s="21"/>
      <c r="X228" s="22"/>
      <c r="Z228" s="24"/>
      <c r="AA228" s="21"/>
      <c r="AB228" s="21"/>
      <c r="AD228" s="25"/>
      <c r="AE228" s="26"/>
      <c r="AH228" s="28"/>
      <c r="AI228" s="28"/>
    </row>
    <row r="229" spans="1:35" ht="15.75" customHeight="1" x14ac:dyDescent="0.25">
      <c r="A229" s="93"/>
      <c r="B229" s="46" t="s">
        <v>281</v>
      </c>
      <c r="C229" s="37" t="s">
        <v>2</v>
      </c>
      <c r="D229" s="37">
        <v>9</v>
      </c>
      <c r="E229" s="38"/>
      <c r="F229" s="39"/>
      <c r="G229" s="202">
        <f t="shared" ref="G229:G237" si="34">E229*F229</f>
        <v>0</v>
      </c>
      <c r="I229" s="20"/>
      <c r="J229" s="21"/>
      <c r="K229" s="22"/>
      <c r="L229" s="23"/>
      <c r="M229" s="42"/>
      <c r="N229" s="20"/>
      <c r="O229" s="21"/>
      <c r="P229" s="22"/>
      <c r="Q229" s="42"/>
      <c r="R229" s="20"/>
      <c r="S229" s="21"/>
      <c r="T229" s="22"/>
      <c r="U229" s="42"/>
      <c r="V229" s="20"/>
      <c r="W229" s="21"/>
      <c r="X229" s="22"/>
      <c r="Z229" s="24"/>
      <c r="AA229" s="21"/>
      <c r="AB229" s="21"/>
      <c r="AD229" s="25"/>
      <c r="AE229" s="26"/>
      <c r="AH229" s="28"/>
      <c r="AI229" s="28"/>
    </row>
    <row r="230" spans="1:35" ht="15.75" customHeight="1" x14ac:dyDescent="0.25">
      <c r="A230" s="93"/>
      <c r="B230" s="46" t="s">
        <v>282</v>
      </c>
      <c r="C230" s="37" t="s">
        <v>2</v>
      </c>
      <c r="D230" s="37">
        <v>11</v>
      </c>
      <c r="E230" s="38"/>
      <c r="F230" s="39"/>
      <c r="G230" s="202">
        <f t="shared" si="34"/>
        <v>0</v>
      </c>
      <c r="I230" s="20"/>
      <c r="J230" s="21"/>
      <c r="K230" s="22"/>
      <c r="L230" s="23"/>
      <c r="M230" s="42"/>
      <c r="N230" s="20"/>
      <c r="O230" s="21"/>
      <c r="P230" s="22"/>
      <c r="Q230" s="42"/>
      <c r="R230" s="20"/>
      <c r="S230" s="21"/>
      <c r="T230" s="22"/>
      <c r="U230" s="42"/>
      <c r="V230" s="20"/>
      <c r="W230" s="21"/>
      <c r="X230" s="22"/>
      <c r="Z230" s="24"/>
      <c r="AA230" s="21"/>
      <c r="AB230" s="21"/>
      <c r="AD230" s="25"/>
      <c r="AE230" s="26"/>
      <c r="AH230" s="28"/>
      <c r="AI230" s="28"/>
    </row>
    <row r="231" spans="1:35" ht="15.75" customHeight="1" x14ac:dyDescent="0.25">
      <c r="A231" s="93"/>
      <c r="B231" s="46" t="s">
        <v>283</v>
      </c>
      <c r="C231" s="37" t="s">
        <v>2</v>
      </c>
      <c r="D231" s="37">
        <v>15</v>
      </c>
      <c r="E231" s="38"/>
      <c r="F231" s="39"/>
      <c r="G231" s="202">
        <f t="shared" si="34"/>
        <v>0</v>
      </c>
      <c r="I231" s="20"/>
      <c r="J231" s="21"/>
      <c r="K231" s="22"/>
      <c r="L231" s="23"/>
      <c r="M231" s="42"/>
      <c r="N231" s="20"/>
      <c r="O231" s="21"/>
      <c r="P231" s="22"/>
      <c r="Q231" s="42"/>
      <c r="R231" s="20"/>
      <c r="S231" s="21"/>
      <c r="T231" s="22"/>
      <c r="U231" s="42"/>
      <c r="V231" s="20"/>
      <c r="W231" s="21"/>
      <c r="X231" s="22"/>
      <c r="Z231" s="24"/>
      <c r="AA231" s="21"/>
      <c r="AB231" s="21"/>
      <c r="AD231" s="25"/>
      <c r="AE231" s="26"/>
      <c r="AH231" s="28"/>
      <c r="AI231" s="28"/>
    </row>
    <row r="232" spans="1:35" ht="15.75" customHeight="1" x14ac:dyDescent="0.25">
      <c r="A232" s="93"/>
      <c r="B232" s="46" t="s">
        <v>284</v>
      </c>
      <c r="C232" s="37" t="s">
        <v>2</v>
      </c>
      <c r="D232" s="37">
        <v>8</v>
      </c>
      <c r="E232" s="38"/>
      <c r="F232" s="39"/>
      <c r="G232" s="202">
        <f t="shared" si="34"/>
        <v>0</v>
      </c>
      <c r="I232" s="20"/>
      <c r="J232" s="21"/>
      <c r="K232" s="22"/>
      <c r="L232" s="23"/>
      <c r="M232" s="42"/>
      <c r="N232" s="20"/>
      <c r="O232" s="21"/>
      <c r="P232" s="22"/>
      <c r="Q232" s="42"/>
      <c r="R232" s="20"/>
      <c r="S232" s="21"/>
      <c r="T232" s="22"/>
      <c r="U232" s="42"/>
      <c r="V232" s="20"/>
      <c r="W232" s="21"/>
      <c r="X232" s="22"/>
      <c r="Z232" s="24"/>
      <c r="AA232" s="21"/>
      <c r="AB232" s="21"/>
      <c r="AD232" s="25"/>
      <c r="AE232" s="26"/>
      <c r="AH232" s="28"/>
      <c r="AI232" s="28"/>
    </row>
    <row r="233" spans="1:35" ht="15.75" customHeight="1" x14ac:dyDescent="0.25">
      <c r="A233" s="93"/>
      <c r="B233" s="46" t="s">
        <v>285</v>
      </c>
      <c r="C233" s="37" t="s">
        <v>2</v>
      </c>
      <c r="D233" s="37">
        <v>10</v>
      </c>
      <c r="E233" s="38"/>
      <c r="F233" s="39"/>
      <c r="G233" s="202">
        <f t="shared" si="34"/>
        <v>0</v>
      </c>
      <c r="I233" s="20"/>
      <c r="J233" s="21"/>
      <c r="K233" s="22"/>
      <c r="L233" s="23"/>
      <c r="M233" s="42"/>
      <c r="N233" s="20"/>
      <c r="O233" s="21"/>
      <c r="P233" s="22"/>
      <c r="Q233" s="42"/>
      <c r="R233" s="20"/>
      <c r="S233" s="21"/>
      <c r="T233" s="22"/>
      <c r="U233" s="42"/>
      <c r="V233" s="20"/>
      <c r="W233" s="21"/>
      <c r="X233" s="22"/>
      <c r="Z233" s="24"/>
      <c r="AA233" s="21"/>
      <c r="AB233" s="21"/>
      <c r="AD233" s="25"/>
      <c r="AE233" s="26"/>
      <c r="AH233" s="28"/>
      <c r="AI233" s="28"/>
    </row>
    <row r="234" spans="1:35" s="61" customFormat="1" ht="15.75" customHeight="1" x14ac:dyDescent="0.25">
      <c r="A234" s="105"/>
      <c r="B234" s="57" t="s">
        <v>286</v>
      </c>
      <c r="C234" s="58" t="s">
        <v>2</v>
      </c>
      <c r="D234" s="58">
        <v>12</v>
      </c>
      <c r="E234" s="59"/>
      <c r="F234" s="85"/>
      <c r="G234" s="207">
        <f t="shared" si="34"/>
        <v>0</v>
      </c>
      <c r="I234" s="62"/>
      <c r="J234" s="63"/>
      <c r="K234" s="64"/>
      <c r="L234" s="65"/>
      <c r="M234" s="66"/>
      <c r="N234" s="62"/>
      <c r="O234" s="63"/>
      <c r="P234" s="64"/>
      <c r="Q234" s="66"/>
      <c r="R234" s="62"/>
      <c r="S234" s="63"/>
      <c r="T234" s="64"/>
      <c r="U234" s="66"/>
      <c r="V234" s="62"/>
      <c r="W234" s="63"/>
      <c r="X234" s="64"/>
      <c r="Z234" s="67"/>
      <c r="AA234" s="63"/>
      <c r="AB234" s="63"/>
      <c r="AD234" s="68"/>
      <c r="AE234" s="69"/>
      <c r="AF234" s="70"/>
      <c r="AG234" s="70"/>
      <c r="AH234" s="86"/>
      <c r="AI234" s="86"/>
    </row>
    <row r="235" spans="1:35" ht="15.75" customHeight="1" x14ac:dyDescent="0.25">
      <c r="A235" s="107"/>
      <c r="B235" s="108" t="s">
        <v>287</v>
      </c>
      <c r="C235" s="73" t="s">
        <v>2</v>
      </c>
      <c r="D235" s="73">
        <v>16</v>
      </c>
      <c r="E235" s="74"/>
      <c r="F235" s="87"/>
      <c r="G235" s="206">
        <f t="shared" si="34"/>
        <v>0</v>
      </c>
      <c r="I235" s="20"/>
      <c r="J235" s="21"/>
      <c r="K235" s="22"/>
      <c r="L235" s="23"/>
      <c r="M235" s="42"/>
      <c r="N235" s="20"/>
      <c r="O235" s="21"/>
      <c r="P235" s="22"/>
      <c r="Q235" s="42"/>
      <c r="R235" s="20"/>
      <c r="S235" s="21"/>
      <c r="T235" s="22"/>
      <c r="U235" s="42"/>
      <c r="V235" s="20"/>
      <c r="W235" s="21"/>
      <c r="X235" s="22"/>
      <c r="Z235" s="24"/>
      <c r="AA235" s="21"/>
      <c r="AB235" s="21"/>
      <c r="AD235" s="25"/>
      <c r="AE235" s="26"/>
      <c r="AH235" s="28"/>
      <c r="AI235" s="28"/>
    </row>
    <row r="236" spans="1:35" ht="15.75" customHeight="1" x14ac:dyDescent="0.25">
      <c r="A236" s="93"/>
      <c r="B236" s="46" t="s">
        <v>288</v>
      </c>
      <c r="C236" s="37" t="s">
        <v>2</v>
      </c>
      <c r="D236" s="37">
        <v>50</v>
      </c>
      <c r="E236" s="38"/>
      <c r="F236" s="39"/>
      <c r="G236" s="202">
        <f t="shared" si="34"/>
        <v>0</v>
      </c>
      <c r="I236" s="20"/>
      <c r="J236" s="21"/>
      <c r="K236" s="22"/>
      <c r="L236" s="23"/>
      <c r="M236" s="42"/>
      <c r="N236" s="20"/>
      <c r="O236" s="21"/>
      <c r="P236" s="22"/>
      <c r="Q236" s="42"/>
      <c r="R236" s="20"/>
      <c r="S236" s="21"/>
      <c r="T236" s="22"/>
      <c r="U236" s="42"/>
      <c r="V236" s="20"/>
      <c r="W236" s="21"/>
      <c r="X236" s="22"/>
      <c r="Z236" s="24"/>
      <c r="AA236" s="21"/>
      <c r="AB236" s="21"/>
      <c r="AD236" s="25"/>
      <c r="AE236" s="26"/>
      <c r="AH236" s="28"/>
      <c r="AI236" s="28"/>
    </row>
    <row r="237" spans="1:35" ht="15.75" customHeight="1" x14ac:dyDescent="0.25">
      <c r="A237" s="93"/>
      <c r="B237" s="46" t="s">
        <v>289</v>
      </c>
      <c r="C237" s="37" t="s">
        <v>2</v>
      </c>
      <c r="D237" s="37">
        <v>8</v>
      </c>
      <c r="E237" s="38"/>
      <c r="F237" s="39"/>
      <c r="G237" s="202">
        <f t="shared" si="34"/>
        <v>0</v>
      </c>
      <c r="I237" s="20"/>
      <c r="J237" s="21"/>
      <c r="K237" s="22"/>
      <c r="L237" s="23"/>
      <c r="M237" s="42"/>
      <c r="N237" s="20"/>
      <c r="O237" s="21"/>
      <c r="P237" s="22"/>
      <c r="Q237" s="42"/>
      <c r="R237" s="20"/>
      <c r="S237" s="21"/>
      <c r="T237" s="22"/>
      <c r="U237" s="42"/>
      <c r="V237" s="20"/>
      <c r="W237" s="21"/>
      <c r="X237" s="22"/>
      <c r="Z237" s="24"/>
      <c r="AA237" s="21"/>
      <c r="AB237" s="21"/>
      <c r="AD237" s="25"/>
      <c r="AE237" s="26"/>
      <c r="AH237" s="28"/>
      <c r="AI237" s="28"/>
    </row>
    <row r="238" spans="1:35" ht="15.75" customHeight="1" x14ac:dyDescent="0.25">
      <c r="A238" s="93"/>
      <c r="B238" s="46"/>
      <c r="C238" s="37"/>
      <c r="D238" s="37"/>
      <c r="E238" s="38"/>
      <c r="F238" s="39"/>
      <c r="G238" s="94"/>
      <c r="I238" s="20"/>
      <c r="J238" s="21"/>
      <c r="K238" s="22"/>
      <c r="L238" s="23"/>
      <c r="M238" s="42"/>
      <c r="N238" s="20"/>
      <c r="O238" s="21"/>
      <c r="P238" s="22"/>
      <c r="Q238" s="42"/>
      <c r="R238" s="20"/>
      <c r="S238" s="21"/>
      <c r="T238" s="22"/>
      <c r="U238" s="42"/>
      <c r="V238" s="20"/>
      <c r="W238" s="21"/>
      <c r="X238" s="22"/>
      <c r="Z238" s="24"/>
      <c r="AA238" s="21"/>
      <c r="AB238" s="21"/>
      <c r="AD238" s="25"/>
      <c r="AE238" s="26"/>
      <c r="AH238" s="28"/>
      <c r="AI238" s="28"/>
    </row>
    <row r="239" spans="1:35" ht="15.75" customHeight="1" x14ac:dyDescent="0.25">
      <c r="A239" s="93"/>
      <c r="B239" s="46" t="s">
        <v>290</v>
      </c>
      <c r="C239" s="37"/>
      <c r="D239" s="37"/>
      <c r="E239" s="38"/>
      <c r="F239" s="39"/>
      <c r="G239" s="94" t="str">
        <f t="shared" ref="G239:G294" si="35">+IF(F239="","",IF(E239="",D239*F239,E239*F239))</f>
        <v/>
      </c>
      <c r="I239" s="20"/>
      <c r="J239" s="21"/>
      <c r="K239" s="22"/>
      <c r="L239" s="23"/>
      <c r="M239" s="42"/>
      <c r="N239" s="20"/>
      <c r="O239" s="21"/>
      <c r="P239" s="22"/>
      <c r="Q239" s="42"/>
      <c r="R239" s="20"/>
      <c r="S239" s="21"/>
      <c r="T239" s="22"/>
      <c r="U239" s="42"/>
      <c r="V239" s="20"/>
      <c r="W239" s="21"/>
      <c r="X239" s="22"/>
      <c r="Z239" s="24"/>
      <c r="AA239" s="21"/>
      <c r="AB239" s="21"/>
      <c r="AD239" s="25"/>
      <c r="AE239" s="26"/>
      <c r="AH239" s="28"/>
      <c r="AI239" s="28"/>
    </row>
    <row r="240" spans="1:35" ht="15.75" customHeight="1" x14ac:dyDescent="0.25">
      <c r="A240" s="93"/>
      <c r="B240" s="46" t="s">
        <v>291</v>
      </c>
      <c r="C240" s="37" t="s">
        <v>2</v>
      </c>
      <c r="D240" s="37">
        <v>40</v>
      </c>
      <c r="E240" s="38"/>
      <c r="F240" s="39"/>
      <c r="G240" s="202">
        <f t="shared" ref="G240:G243" si="36">E240*F240</f>
        <v>0</v>
      </c>
      <c r="I240" s="20"/>
      <c r="J240" s="21"/>
      <c r="K240" s="22"/>
      <c r="L240" s="23"/>
      <c r="M240" s="42"/>
      <c r="N240" s="20"/>
      <c r="O240" s="21"/>
      <c r="P240" s="22"/>
      <c r="Q240" s="42"/>
      <c r="R240" s="20"/>
      <c r="S240" s="21"/>
      <c r="T240" s="22"/>
      <c r="U240" s="42"/>
      <c r="V240" s="20"/>
      <c r="W240" s="21"/>
      <c r="X240" s="22"/>
      <c r="Z240" s="24"/>
      <c r="AA240" s="21"/>
      <c r="AB240" s="21"/>
      <c r="AD240" s="25"/>
      <c r="AE240" s="26"/>
      <c r="AH240" s="28"/>
      <c r="AI240" s="28"/>
    </row>
    <row r="241" spans="1:35" ht="15.75" customHeight="1" x14ac:dyDescent="0.25">
      <c r="A241" s="93"/>
      <c r="B241" s="46" t="s">
        <v>292</v>
      </c>
      <c r="C241" s="37" t="s">
        <v>2</v>
      </c>
      <c r="D241" s="37">
        <v>30</v>
      </c>
      <c r="E241" s="38"/>
      <c r="F241" s="39"/>
      <c r="G241" s="202">
        <f t="shared" si="36"/>
        <v>0</v>
      </c>
      <c r="I241" s="20"/>
      <c r="J241" s="21"/>
      <c r="K241" s="22"/>
      <c r="L241" s="23"/>
      <c r="M241" s="42"/>
      <c r="N241" s="20"/>
      <c r="O241" s="21"/>
      <c r="P241" s="22"/>
      <c r="Q241" s="42"/>
      <c r="R241" s="20"/>
      <c r="S241" s="21"/>
      <c r="T241" s="22"/>
      <c r="U241" s="42"/>
      <c r="V241" s="20"/>
      <c r="W241" s="21"/>
      <c r="X241" s="22"/>
      <c r="Z241" s="24"/>
      <c r="AA241" s="21"/>
      <c r="AB241" s="21"/>
      <c r="AD241" s="25"/>
      <c r="AE241" s="26"/>
      <c r="AH241" s="28"/>
      <c r="AI241" s="28"/>
    </row>
    <row r="242" spans="1:35" ht="15.75" customHeight="1" x14ac:dyDescent="0.25">
      <c r="A242" s="93"/>
      <c r="B242" s="46" t="s">
        <v>293</v>
      </c>
      <c r="C242" s="37" t="s">
        <v>2</v>
      </c>
      <c r="D242" s="37">
        <v>16</v>
      </c>
      <c r="E242" s="38"/>
      <c r="F242" s="39"/>
      <c r="G242" s="202">
        <f t="shared" si="36"/>
        <v>0</v>
      </c>
      <c r="I242" s="20"/>
      <c r="J242" s="21"/>
      <c r="K242" s="22"/>
      <c r="L242" s="23"/>
      <c r="M242" s="42"/>
      <c r="N242" s="20"/>
      <c r="O242" s="21"/>
      <c r="P242" s="22"/>
      <c r="Q242" s="42"/>
      <c r="R242" s="20"/>
      <c r="S242" s="21"/>
      <c r="T242" s="22"/>
      <c r="U242" s="42"/>
      <c r="V242" s="20"/>
      <c r="W242" s="21"/>
      <c r="X242" s="22"/>
      <c r="Z242" s="24"/>
      <c r="AA242" s="21"/>
      <c r="AB242" s="21"/>
      <c r="AD242" s="25"/>
      <c r="AE242" s="26"/>
      <c r="AH242" s="28"/>
      <c r="AI242" s="28"/>
    </row>
    <row r="243" spans="1:35" ht="15.75" customHeight="1" x14ac:dyDescent="0.25">
      <c r="A243" s="93"/>
      <c r="B243" s="46" t="s">
        <v>294</v>
      </c>
      <c r="C243" s="37" t="s">
        <v>2</v>
      </c>
      <c r="D243" s="37">
        <v>16</v>
      </c>
      <c r="E243" s="38"/>
      <c r="F243" s="39"/>
      <c r="G243" s="202">
        <f t="shared" si="36"/>
        <v>0</v>
      </c>
      <c r="I243" s="20"/>
      <c r="J243" s="21"/>
      <c r="K243" s="22"/>
      <c r="L243" s="23"/>
      <c r="M243" s="42"/>
      <c r="N243" s="20"/>
      <c r="O243" s="21"/>
      <c r="P243" s="22"/>
      <c r="Q243" s="42"/>
      <c r="R243" s="20"/>
      <c r="S243" s="21"/>
      <c r="T243" s="22"/>
      <c r="U243" s="42"/>
      <c r="V243" s="20"/>
      <c r="W243" s="21"/>
      <c r="X243" s="22"/>
      <c r="Z243" s="24"/>
      <c r="AA243" s="21"/>
      <c r="AB243" s="21"/>
      <c r="AD243" s="25"/>
      <c r="AE243" s="26"/>
      <c r="AH243" s="28"/>
      <c r="AI243" s="28"/>
    </row>
    <row r="244" spans="1:35" ht="15.75" customHeight="1" x14ac:dyDescent="0.25">
      <c r="A244" s="93"/>
      <c r="B244" s="46"/>
      <c r="C244" s="37"/>
      <c r="D244" s="37"/>
      <c r="E244" s="38"/>
      <c r="F244" s="39"/>
      <c r="G244" s="94"/>
      <c r="I244" s="20"/>
      <c r="J244" s="21"/>
      <c r="K244" s="22"/>
      <c r="L244" s="23"/>
      <c r="M244" s="42"/>
      <c r="N244" s="20"/>
      <c r="O244" s="21"/>
      <c r="P244" s="22"/>
      <c r="Q244" s="42"/>
      <c r="R244" s="20"/>
      <c r="S244" s="21"/>
      <c r="T244" s="22"/>
      <c r="U244" s="42"/>
      <c r="V244" s="20"/>
      <c r="W244" s="21"/>
      <c r="X244" s="22"/>
      <c r="Z244" s="24"/>
      <c r="AA244" s="21"/>
      <c r="AB244" s="21"/>
      <c r="AD244" s="25"/>
      <c r="AE244" s="26"/>
      <c r="AH244" s="28"/>
      <c r="AI244" s="28"/>
    </row>
    <row r="245" spans="1:35" ht="15.75" customHeight="1" x14ac:dyDescent="0.25">
      <c r="A245" s="93"/>
      <c r="B245" s="46" t="s">
        <v>295</v>
      </c>
      <c r="C245" s="37"/>
      <c r="D245" s="37"/>
      <c r="E245" s="38"/>
      <c r="F245" s="39"/>
      <c r="G245" s="94" t="str">
        <f t="shared" si="35"/>
        <v/>
      </c>
      <c r="I245" s="20"/>
      <c r="J245" s="21"/>
      <c r="K245" s="22"/>
      <c r="L245" s="23"/>
      <c r="M245" s="42"/>
      <c r="N245" s="20"/>
      <c r="O245" s="21"/>
      <c r="P245" s="22"/>
      <c r="Q245" s="42"/>
      <c r="R245" s="20"/>
      <c r="S245" s="21"/>
      <c r="T245" s="22"/>
      <c r="U245" s="42"/>
      <c r="V245" s="20"/>
      <c r="W245" s="21"/>
      <c r="X245" s="22"/>
      <c r="Z245" s="24"/>
      <c r="AA245" s="21"/>
      <c r="AB245" s="21"/>
      <c r="AD245" s="25"/>
      <c r="AE245" s="26"/>
      <c r="AH245" s="28"/>
      <c r="AI245" s="28"/>
    </row>
    <row r="246" spans="1:35" ht="15.75" customHeight="1" x14ac:dyDescent="0.25">
      <c r="A246" s="93"/>
      <c r="B246" s="46" t="s">
        <v>296</v>
      </c>
      <c r="C246" s="37" t="s">
        <v>2</v>
      </c>
      <c r="D246" s="37">
        <v>108</v>
      </c>
      <c r="E246" s="38"/>
      <c r="F246" s="39"/>
      <c r="G246" s="202">
        <f t="shared" ref="G246:G249" si="37">E246*F246</f>
        <v>0</v>
      </c>
      <c r="I246" s="20"/>
      <c r="J246" s="21"/>
      <c r="K246" s="22"/>
      <c r="L246" s="23"/>
      <c r="M246" s="42"/>
      <c r="N246" s="20"/>
      <c r="O246" s="21"/>
      <c r="P246" s="22"/>
      <c r="Q246" s="42"/>
      <c r="R246" s="20"/>
      <c r="S246" s="21"/>
      <c r="T246" s="22"/>
      <c r="U246" s="42"/>
      <c r="V246" s="20"/>
      <c r="W246" s="21"/>
      <c r="X246" s="22"/>
      <c r="Z246" s="24"/>
      <c r="AA246" s="21"/>
      <c r="AB246" s="21"/>
      <c r="AD246" s="25"/>
      <c r="AE246" s="26"/>
      <c r="AH246" s="28"/>
      <c r="AI246" s="28"/>
    </row>
    <row r="247" spans="1:35" ht="15.75" customHeight="1" x14ac:dyDescent="0.25">
      <c r="A247" s="93"/>
      <c r="B247" s="46" t="s">
        <v>297</v>
      </c>
      <c r="C247" s="37" t="s">
        <v>2</v>
      </c>
      <c r="D247" s="37">
        <v>48</v>
      </c>
      <c r="E247" s="38"/>
      <c r="F247" s="39"/>
      <c r="G247" s="202">
        <f t="shared" si="37"/>
        <v>0</v>
      </c>
      <c r="I247" s="20"/>
      <c r="J247" s="21"/>
      <c r="K247" s="22"/>
      <c r="L247" s="23"/>
      <c r="M247" s="42"/>
      <c r="N247" s="20"/>
      <c r="O247" s="21"/>
      <c r="P247" s="22"/>
      <c r="Q247" s="42"/>
      <c r="R247" s="20"/>
      <c r="S247" s="21"/>
      <c r="T247" s="22"/>
      <c r="U247" s="42"/>
      <c r="V247" s="20"/>
      <c r="W247" s="21"/>
      <c r="X247" s="22"/>
      <c r="Z247" s="24"/>
      <c r="AA247" s="21"/>
      <c r="AB247" s="21"/>
      <c r="AD247" s="25"/>
      <c r="AE247" s="26"/>
      <c r="AH247" s="28"/>
      <c r="AI247" s="28"/>
    </row>
    <row r="248" spans="1:35" ht="15.75" customHeight="1" x14ac:dyDescent="0.25">
      <c r="A248" s="93"/>
      <c r="B248" s="46" t="s">
        <v>298</v>
      </c>
      <c r="C248" s="37" t="s">
        <v>2</v>
      </c>
      <c r="D248" s="37">
        <v>38</v>
      </c>
      <c r="E248" s="38"/>
      <c r="F248" s="39"/>
      <c r="G248" s="202">
        <f t="shared" si="37"/>
        <v>0</v>
      </c>
      <c r="I248" s="20"/>
      <c r="J248" s="21"/>
      <c r="K248" s="22"/>
      <c r="L248" s="23"/>
      <c r="M248" s="42"/>
      <c r="N248" s="20"/>
      <c r="O248" s="21"/>
      <c r="P248" s="22"/>
      <c r="Q248" s="42"/>
      <c r="R248" s="20"/>
      <c r="S248" s="21"/>
      <c r="T248" s="22"/>
      <c r="U248" s="42"/>
      <c r="V248" s="20"/>
      <c r="W248" s="21"/>
      <c r="X248" s="22"/>
      <c r="Z248" s="24"/>
      <c r="AA248" s="21"/>
      <c r="AB248" s="21"/>
      <c r="AD248" s="25"/>
      <c r="AE248" s="26"/>
      <c r="AH248" s="28"/>
      <c r="AI248" s="28"/>
    </row>
    <row r="249" spans="1:35" ht="15.75" customHeight="1" x14ac:dyDescent="0.25">
      <c r="A249" s="93"/>
      <c r="B249" s="46" t="s">
        <v>299</v>
      </c>
      <c r="C249" s="37" t="s">
        <v>2</v>
      </c>
      <c r="D249" s="37">
        <v>48</v>
      </c>
      <c r="E249" s="38"/>
      <c r="F249" s="39"/>
      <c r="G249" s="202">
        <f t="shared" si="37"/>
        <v>0</v>
      </c>
      <c r="I249" s="20"/>
      <c r="J249" s="21"/>
      <c r="K249" s="22"/>
      <c r="L249" s="23"/>
      <c r="M249" s="42"/>
      <c r="N249" s="20"/>
      <c r="O249" s="21"/>
      <c r="P249" s="22"/>
      <c r="Q249" s="42"/>
      <c r="R249" s="20"/>
      <c r="S249" s="21"/>
      <c r="T249" s="22"/>
      <c r="U249" s="42"/>
      <c r="V249" s="20"/>
      <c r="W249" s="21"/>
      <c r="X249" s="22"/>
      <c r="Z249" s="24"/>
      <c r="AA249" s="21"/>
      <c r="AB249" s="21"/>
      <c r="AD249" s="25"/>
      <c r="AE249" s="26"/>
      <c r="AH249" s="28"/>
      <c r="AI249" s="28"/>
    </row>
    <row r="250" spans="1:35" ht="15.75" customHeight="1" x14ac:dyDescent="0.25">
      <c r="A250" s="93"/>
      <c r="B250" s="46" t="s">
        <v>300</v>
      </c>
      <c r="C250" s="37"/>
      <c r="D250" s="37"/>
      <c r="E250" s="38"/>
      <c r="F250" s="39"/>
      <c r="G250" s="94" t="str">
        <f t="shared" si="35"/>
        <v/>
      </c>
      <c r="I250" s="20"/>
      <c r="J250" s="21"/>
      <c r="K250" s="22"/>
      <c r="L250" s="23"/>
      <c r="M250" s="42"/>
      <c r="N250" s="20"/>
      <c r="O250" s="21"/>
      <c r="P250" s="22"/>
      <c r="Q250" s="42"/>
      <c r="R250" s="20"/>
      <c r="S250" s="21"/>
      <c r="T250" s="22"/>
      <c r="U250" s="42"/>
      <c r="V250" s="20"/>
      <c r="W250" s="21"/>
      <c r="X250" s="22"/>
      <c r="Z250" s="24"/>
      <c r="AA250" s="21"/>
      <c r="AB250" s="21"/>
      <c r="AD250" s="25"/>
      <c r="AE250" s="26"/>
      <c r="AH250" s="28"/>
      <c r="AI250" s="28"/>
    </row>
    <row r="251" spans="1:35" ht="15.75" customHeight="1" x14ac:dyDescent="0.25">
      <c r="A251" s="93"/>
      <c r="B251" s="46" t="s">
        <v>301</v>
      </c>
      <c r="C251" s="37" t="s">
        <v>2</v>
      </c>
      <c r="D251" s="37">
        <v>100</v>
      </c>
      <c r="E251" s="38"/>
      <c r="F251" s="39"/>
      <c r="G251" s="202">
        <f t="shared" ref="G251:G255" si="38">E251*F251</f>
        <v>0</v>
      </c>
      <c r="I251" s="20"/>
      <c r="J251" s="21"/>
      <c r="K251" s="22"/>
      <c r="L251" s="23"/>
      <c r="M251" s="42"/>
      <c r="N251" s="20"/>
      <c r="O251" s="21"/>
      <c r="P251" s="22"/>
      <c r="Q251" s="42"/>
      <c r="R251" s="20"/>
      <c r="S251" s="21"/>
      <c r="T251" s="22"/>
      <c r="U251" s="42"/>
      <c r="V251" s="20"/>
      <c r="W251" s="21"/>
      <c r="X251" s="22"/>
      <c r="Z251" s="24"/>
      <c r="AA251" s="21"/>
      <c r="AB251" s="21"/>
      <c r="AD251" s="25"/>
      <c r="AE251" s="26"/>
      <c r="AH251" s="28"/>
      <c r="AI251" s="28"/>
    </row>
    <row r="252" spans="1:35" ht="15.75" customHeight="1" x14ac:dyDescent="0.25">
      <c r="A252" s="93"/>
      <c r="B252" s="46" t="s">
        <v>302</v>
      </c>
      <c r="C252" s="37" t="s">
        <v>2</v>
      </c>
      <c r="D252" s="37">
        <v>4</v>
      </c>
      <c r="E252" s="38"/>
      <c r="F252" s="39"/>
      <c r="G252" s="202">
        <f t="shared" si="38"/>
        <v>0</v>
      </c>
      <c r="I252" s="20"/>
      <c r="J252" s="21"/>
      <c r="K252" s="22"/>
      <c r="L252" s="23"/>
      <c r="M252" s="42"/>
      <c r="N252" s="20"/>
      <c r="O252" s="21"/>
      <c r="P252" s="22"/>
      <c r="Q252" s="42"/>
      <c r="R252" s="20"/>
      <c r="S252" s="21"/>
      <c r="T252" s="22"/>
      <c r="U252" s="42"/>
      <c r="V252" s="20"/>
      <c r="W252" s="21"/>
      <c r="X252" s="22"/>
      <c r="Z252" s="24"/>
      <c r="AA252" s="21"/>
      <c r="AB252" s="21"/>
      <c r="AD252" s="25"/>
      <c r="AE252" s="26"/>
      <c r="AH252" s="28"/>
      <c r="AI252" s="28"/>
    </row>
    <row r="253" spans="1:35" ht="15.75" customHeight="1" x14ac:dyDescent="0.25">
      <c r="A253" s="93"/>
      <c r="B253" s="46" t="s">
        <v>303</v>
      </c>
      <c r="C253" s="37" t="s">
        <v>2</v>
      </c>
      <c r="D253" s="37">
        <v>8</v>
      </c>
      <c r="E253" s="38"/>
      <c r="F253" s="39"/>
      <c r="G253" s="202">
        <f t="shared" si="38"/>
        <v>0</v>
      </c>
      <c r="I253" s="20"/>
      <c r="J253" s="21"/>
      <c r="K253" s="22"/>
      <c r="L253" s="23"/>
      <c r="M253" s="42"/>
      <c r="N253" s="20"/>
      <c r="O253" s="21"/>
      <c r="P253" s="22"/>
      <c r="Q253" s="42"/>
      <c r="R253" s="20"/>
      <c r="S253" s="21"/>
      <c r="T253" s="22"/>
      <c r="U253" s="42"/>
      <c r="V253" s="20"/>
      <c r="W253" s="21"/>
      <c r="X253" s="22"/>
      <c r="Z253" s="24"/>
      <c r="AA253" s="21"/>
      <c r="AB253" s="21"/>
      <c r="AD253" s="25"/>
      <c r="AE253" s="26"/>
      <c r="AH253" s="28"/>
      <c r="AI253" s="28"/>
    </row>
    <row r="254" spans="1:35" ht="15.75" customHeight="1" x14ac:dyDescent="0.25">
      <c r="A254" s="93"/>
      <c r="B254" s="46" t="s">
        <v>304</v>
      </c>
      <c r="C254" s="37" t="s">
        <v>2</v>
      </c>
      <c r="D254" s="37">
        <v>10</v>
      </c>
      <c r="E254" s="38"/>
      <c r="F254" s="39"/>
      <c r="G254" s="202">
        <f t="shared" si="38"/>
        <v>0</v>
      </c>
      <c r="I254" s="20"/>
      <c r="J254" s="21"/>
      <c r="K254" s="22"/>
      <c r="L254" s="23"/>
      <c r="M254" s="42"/>
      <c r="N254" s="20"/>
      <c r="O254" s="21"/>
      <c r="P254" s="22"/>
      <c r="Q254" s="42"/>
      <c r="R254" s="20"/>
      <c r="S254" s="21"/>
      <c r="T254" s="22"/>
      <c r="U254" s="42"/>
      <c r="V254" s="20"/>
      <c r="W254" s="21"/>
      <c r="X254" s="22"/>
      <c r="Z254" s="24"/>
      <c r="AA254" s="21"/>
      <c r="AB254" s="21"/>
      <c r="AD254" s="25"/>
      <c r="AE254" s="26"/>
      <c r="AH254" s="28"/>
      <c r="AI254" s="28"/>
    </row>
    <row r="255" spans="1:35" ht="15.75" customHeight="1" x14ac:dyDescent="0.25">
      <c r="A255" s="93"/>
      <c r="B255" s="46" t="s">
        <v>305</v>
      </c>
      <c r="C255" s="37" t="s">
        <v>2</v>
      </c>
      <c r="D255" s="37">
        <v>3</v>
      </c>
      <c r="E255" s="38"/>
      <c r="F255" s="39"/>
      <c r="G255" s="202">
        <f t="shared" si="38"/>
        <v>0</v>
      </c>
      <c r="I255" s="20"/>
      <c r="J255" s="21"/>
      <c r="K255" s="22"/>
      <c r="L255" s="23"/>
      <c r="M255" s="42"/>
      <c r="N255" s="20"/>
      <c r="O255" s="21"/>
      <c r="P255" s="22"/>
      <c r="Q255" s="42"/>
      <c r="R255" s="20"/>
      <c r="S255" s="21"/>
      <c r="T255" s="22"/>
      <c r="U255" s="42"/>
      <c r="V255" s="20"/>
      <c r="W255" s="21"/>
      <c r="X255" s="22"/>
      <c r="Z255" s="24"/>
      <c r="AA255" s="21"/>
      <c r="AB255" s="21"/>
      <c r="AD255" s="25"/>
      <c r="AE255" s="26"/>
      <c r="AH255" s="28"/>
      <c r="AI255" s="28"/>
    </row>
    <row r="256" spans="1:35" ht="15.75" customHeight="1" x14ac:dyDescent="0.25">
      <c r="A256" s="93"/>
      <c r="B256" s="46" t="s">
        <v>306</v>
      </c>
      <c r="C256" s="37"/>
      <c r="D256" s="37"/>
      <c r="E256" s="38"/>
      <c r="F256" s="39"/>
      <c r="G256" s="94"/>
      <c r="I256" s="20"/>
      <c r="J256" s="21"/>
      <c r="K256" s="22"/>
      <c r="L256" s="23"/>
      <c r="M256" s="42"/>
      <c r="N256" s="20"/>
      <c r="O256" s="21"/>
      <c r="P256" s="22"/>
      <c r="Q256" s="42"/>
      <c r="R256" s="20"/>
      <c r="S256" s="21"/>
      <c r="T256" s="22"/>
      <c r="U256" s="42"/>
      <c r="V256" s="20"/>
      <c r="W256" s="21"/>
      <c r="X256" s="22"/>
      <c r="Z256" s="24"/>
      <c r="AA256" s="21"/>
      <c r="AB256" s="21"/>
      <c r="AD256" s="25"/>
      <c r="AE256" s="26"/>
      <c r="AH256" s="28"/>
      <c r="AI256" s="28"/>
    </row>
    <row r="257" spans="1:35" ht="15.75" customHeight="1" x14ac:dyDescent="0.25">
      <c r="A257" s="93"/>
      <c r="B257" s="46" t="s">
        <v>307</v>
      </c>
      <c r="C257" s="37" t="s">
        <v>2</v>
      </c>
      <c r="D257" s="37">
        <v>8</v>
      </c>
      <c r="E257" s="38"/>
      <c r="F257" s="39"/>
      <c r="G257" s="202">
        <f t="shared" ref="G257:G265" si="39">E257*F257</f>
        <v>0</v>
      </c>
      <c r="I257" s="20"/>
      <c r="J257" s="21"/>
      <c r="K257" s="22"/>
      <c r="L257" s="23"/>
      <c r="M257" s="42"/>
      <c r="N257" s="20"/>
      <c r="O257" s="21"/>
      <c r="P257" s="22"/>
      <c r="Q257" s="42"/>
      <c r="R257" s="20"/>
      <c r="S257" s="21"/>
      <c r="T257" s="22"/>
      <c r="U257" s="42"/>
      <c r="V257" s="20"/>
      <c r="W257" s="21"/>
      <c r="X257" s="22"/>
      <c r="Z257" s="24"/>
      <c r="AA257" s="21"/>
      <c r="AB257" s="21"/>
      <c r="AD257" s="25"/>
      <c r="AE257" s="26"/>
      <c r="AH257" s="28"/>
      <c r="AI257" s="28"/>
    </row>
    <row r="258" spans="1:35" ht="15.75" customHeight="1" x14ac:dyDescent="0.25">
      <c r="A258" s="93"/>
      <c r="B258" s="46" t="s">
        <v>308</v>
      </c>
      <c r="C258" s="37" t="s">
        <v>2</v>
      </c>
      <c r="D258" s="37">
        <v>12</v>
      </c>
      <c r="E258" s="38"/>
      <c r="F258" s="39"/>
      <c r="G258" s="202">
        <f t="shared" si="39"/>
        <v>0</v>
      </c>
      <c r="I258" s="20"/>
      <c r="J258" s="21"/>
      <c r="K258" s="22"/>
      <c r="L258" s="23"/>
      <c r="M258" s="42"/>
      <c r="N258" s="20"/>
      <c r="O258" s="21"/>
      <c r="P258" s="22"/>
      <c r="Q258" s="42"/>
      <c r="R258" s="20"/>
      <c r="S258" s="21"/>
      <c r="T258" s="22"/>
      <c r="U258" s="42"/>
      <c r="V258" s="20"/>
      <c r="W258" s="21"/>
      <c r="X258" s="22"/>
      <c r="Z258" s="24"/>
      <c r="AA258" s="21"/>
      <c r="AB258" s="21"/>
      <c r="AD258" s="25"/>
      <c r="AE258" s="26"/>
      <c r="AH258" s="28"/>
      <c r="AI258" s="28"/>
    </row>
    <row r="259" spans="1:35" ht="15.75" customHeight="1" x14ac:dyDescent="0.25">
      <c r="A259" s="93"/>
      <c r="B259" s="46" t="s">
        <v>309</v>
      </c>
      <c r="C259" s="37" t="s">
        <v>2</v>
      </c>
      <c r="D259" s="37">
        <v>30</v>
      </c>
      <c r="E259" s="38"/>
      <c r="F259" s="39"/>
      <c r="G259" s="202">
        <f t="shared" si="39"/>
        <v>0</v>
      </c>
      <c r="I259" s="20"/>
      <c r="J259" s="21"/>
      <c r="K259" s="22"/>
      <c r="L259" s="23"/>
      <c r="M259" s="42"/>
      <c r="N259" s="20"/>
      <c r="O259" s="21"/>
      <c r="P259" s="22"/>
      <c r="Q259" s="42"/>
      <c r="R259" s="20"/>
      <c r="S259" s="21"/>
      <c r="T259" s="22"/>
      <c r="U259" s="42"/>
      <c r="V259" s="20"/>
      <c r="W259" s="21"/>
      <c r="X259" s="22"/>
      <c r="Z259" s="24"/>
      <c r="AA259" s="21"/>
      <c r="AB259" s="21"/>
      <c r="AD259" s="25"/>
      <c r="AE259" s="26"/>
      <c r="AH259" s="28"/>
      <c r="AI259" s="28"/>
    </row>
    <row r="260" spans="1:35" ht="15.75" customHeight="1" x14ac:dyDescent="0.25">
      <c r="A260" s="93"/>
      <c r="B260" s="46" t="s">
        <v>310</v>
      </c>
      <c r="C260" s="37" t="s">
        <v>2</v>
      </c>
      <c r="D260" s="37">
        <v>19</v>
      </c>
      <c r="E260" s="38"/>
      <c r="F260" s="39"/>
      <c r="G260" s="202">
        <f t="shared" si="39"/>
        <v>0</v>
      </c>
      <c r="I260" s="20"/>
      <c r="J260" s="21"/>
      <c r="K260" s="22"/>
      <c r="L260" s="23"/>
      <c r="M260" s="42"/>
      <c r="N260" s="20"/>
      <c r="O260" s="21"/>
      <c r="P260" s="22"/>
      <c r="Q260" s="42"/>
      <c r="R260" s="20"/>
      <c r="S260" s="21"/>
      <c r="T260" s="22"/>
      <c r="U260" s="42"/>
      <c r="V260" s="20"/>
      <c r="W260" s="21"/>
      <c r="X260" s="22"/>
      <c r="Z260" s="24"/>
      <c r="AA260" s="21"/>
      <c r="AB260" s="21"/>
      <c r="AD260" s="25"/>
      <c r="AE260" s="26"/>
      <c r="AH260" s="28"/>
      <c r="AI260" s="28"/>
    </row>
    <row r="261" spans="1:35" ht="15.75" customHeight="1" x14ac:dyDescent="0.25">
      <c r="A261" s="93"/>
      <c r="B261" s="46" t="s">
        <v>311</v>
      </c>
      <c r="C261" s="37" t="s">
        <v>2</v>
      </c>
      <c r="D261" s="37">
        <v>13</v>
      </c>
      <c r="E261" s="38"/>
      <c r="F261" s="39"/>
      <c r="G261" s="202">
        <f t="shared" si="39"/>
        <v>0</v>
      </c>
      <c r="I261" s="20"/>
      <c r="J261" s="21"/>
      <c r="K261" s="22"/>
      <c r="L261" s="23"/>
      <c r="M261" s="42"/>
      <c r="N261" s="20"/>
      <c r="O261" s="21"/>
      <c r="P261" s="22"/>
      <c r="Q261" s="42"/>
      <c r="R261" s="20"/>
      <c r="S261" s="21"/>
      <c r="T261" s="22"/>
      <c r="U261" s="42"/>
      <c r="V261" s="20"/>
      <c r="W261" s="21"/>
      <c r="X261" s="22"/>
      <c r="Z261" s="24"/>
      <c r="AA261" s="21"/>
      <c r="AB261" s="21"/>
      <c r="AD261" s="25"/>
      <c r="AE261" s="26"/>
      <c r="AH261" s="28"/>
      <c r="AI261" s="28"/>
    </row>
    <row r="262" spans="1:35" ht="15.75" customHeight="1" x14ac:dyDescent="0.25">
      <c r="A262" s="93"/>
      <c r="B262" s="46" t="s">
        <v>312</v>
      </c>
      <c r="C262" s="37" t="s">
        <v>2</v>
      </c>
      <c r="D262" s="37">
        <v>24</v>
      </c>
      <c r="E262" s="38"/>
      <c r="F262" s="39"/>
      <c r="G262" s="202">
        <f t="shared" si="39"/>
        <v>0</v>
      </c>
      <c r="I262" s="20"/>
      <c r="J262" s="21"/>
      <c r="K262" s="22"/>
      <c r="L262" s="23"/>
      <c r="M262" s="42"/>
      <c r="N262" s="20"/>
      <c r="O262" s="21"/>
      <c r="P262" s="22"/>
      <c r="Q262" s="42"/>
      <c r="R262" s="20"/>
      <c r="S262" s="21"/>
      <c r="T262" s="22"/>
      <c r="U262" s="42"/>
      <c r="V262" s="20"/>
      <c r="W262" s="21"/>
      <c r="X262" s="22"/>
      <c r="Z262" s="24"/>
      <c r="AA262" s="21"/>
      <c r="AB262" s="21"/>
      <c r="AD262" s="25"/>
      <c r="AE262" s="26"/>
      <c r="AH262" s="28"/>
      <c r="AI262" s="28"/>
    </row>
    <row r="263" spans="1:35" ht="15.75" customHeight="1" x14ac:dyDescent="0.25">
      <c r="A263" s="93"/>
      <c r="B263" s="46" t="s">
        <v>313</v>
      </c>
      <c r="C263" s="37" t="s">
        <v>2</v>
      </c>
      <c r="D263" s="37">
        <v>32</v>
      </c>
      <c r="E263" s="38"/>
      <c r="F263" s="39"/>
      <c r="G263" s="202">
        <f t="shared" si="39"/>
        <v>0</v>
      </c>
      <c r="I263" s="20"/>
      <c r="J263" s="21"/>
      <c r="K263" s="22"/>
      <c r="L263" s="23"/>
      <c r="M263" s="42"/>
      <c r="N263" s="20"/>
      <c r="O263" s="21"/>
      <c r="P263" s="22"/>
      <c r="Q263" s="42"/>
      <c r="R263" s="20"/>
      <c r="S263" s="21"/>
      <c r="T263" s="22"/>
      <c r="U263" s="42"/>
      <c r="V263" s="20"/>
      <c r="W263" s="21"/>
      <c r="X263" s="22"/>
      <c r="Z263" s="24"/>
      <c r="AA263" s="21"/>
      <c r="AB263" s="21"/>
      <c r="AD263" s="25"/>
      <c r="AE263" s="26"/>
      <c r="AH263" s="28"/>
      <c r="AI263" s="28"/>
    </row>
    <row r="264" spans="1:35" ht="15.75" customHeight="1" x14ac:dyDescent="0.25">
      <c r="A264" s="93"/>
      <c r="B264" s="46" t="s">
        <v>314</v>
      </c>
      <c r="C264" s="37" t="s">
        <v>2</v>
      </c>
      <c r="D264" s="37">
        <v>57</v>
      </c>
      <c r="E264" s="38"/>
      <c r="F264" s="39"/>
      <c r="G264" s="202">
        <f t="shared" si="39"/>
        <v>0</v>
      </c>
      <c r="I264" s="20"/>
      <c r="J264" s="21"/>
      <c r="K264" s="22"/>
      <c r="L264" s="23"/>
      <c r="M264" s="42"/>
      <c r="N264" s="20"/>
      <c r="O264" s="21"/>
      <c r="P264" s="22"/>
      <c r="Q264" s="42"/>
      <c r="R264" s="20"/>
      <c r="S264" s="21"/>
      <c r="T264" s="22"/>
      <c r="U264" s="42"/>
      <c r="V264" s="20"/>
      <c r="W264" s="21"/>
      <c r="X264" s="22"/>
      <c r="Z264" s="24"/>
      <c r="AA264" s="21"/>
      <c r="AB264" s="21"/>
      <c r="AD264" s="25"/>
      <c r="AE264" s="26"/>
      <c r="AH264" s="28"/>
      <c r="AI264" s="28"/>
    </row>
    <row r="265" spans="1:35" ht="15.75" customHeight="1" x14ac:dyDescent="0.25">
      <c r="A265" s="93"/>
      <c r="B265" s="46" t="s">
        <v>315</v>
      </c>
      <c r="C265" s="37" t="s">
        <v>2</v>
      </c>
      <c r="D265" s="37">
        <v>57</v>
      </c>
      <c r="E265" s="38"/>
      <c r="F265" s="39"/>
      <c r="G265" s="202">
        <f t="shared" si="39"/>
        <v>0</v>
      </c>
      <c r="I265" s="20"/>
      <c r="J265" s="21"/>
      <c r="K265" s="22"/>
      <c r="L265" s="23"/>
      <c r="M265" s="42"/>
      <c r="N265" s="20"/>
      <c r="O265" s="21"/>
      <c r="P265" s="22"/>
      <c r="Q265" s="42"/>
      <c r="R265" s="20"/>
      <c r="S265" s="21"/>
      <c r="T265" s="22"/>
      <c r="U265" s="42"/>
      <c r="V265" s="20"/>
      <c r="W265" s="21"/>
      <c r="X265" s="22"/>
      <c r="Z265" s="24"/>
      <c r="AA265" s="21"/>
      <c r="AB265" s="21"/>
      <c r="AD265" s="25"/>
      <c r="AE265" s="26"/>
      <c r="AH265" s="28"/>
      <c r="AI265" s="28"/>
    </row>
    <row r="266" spans="1:35" ht="15.75" customHeight="1" x14ac:dyDescent="0.25">
      <c r="A266" s="93"/>
      <c r="B266" s="46" t="s">
        <v>316</v>
      </c>
      <c r="C266" s="37"/>
      <c r="D266" s="37"/>
      <c r="E266" s="38"/>
      <c r="F266" s="39"/>
      <c r="G266" s="94"/>
      <c r="I266" s="20"/>
      <c r="J266" s="21"/>
      <c r="K266" s="22"/>
      <c r="L266" s="23"/>
      <c r="M266" s="42"/>
      <c r="N266" s="20"/>
      <c r="O266" s="21"/>
      <c r="P266" s="22"/>
      <c r="Q266" s="42"/>
      <c r="R266" s="20"/>
      <c r="S266" s="21"/>
      <c r="T266" s="22"/>
      <c r="U266" s="42"/>
      <c r="V266" s="20"/>
      <c r="W266" s="21"/>
      <c r="X266" s="22"/>
      <c r="Z266" s="24"/>
      <c r="AA266" s="21"/>
      <c r="AB266" s="21"/>
      <c r="AD266" s="25"/>
      <c r="AE266" s="26"/>
      <c r="AH266" s="28"/>
      <c r="AI266" s="28"/>
    </row>
    <row r="267" spans="1:35" ht="15.75" customHeight="1" x14ac:dyDescent="0.25">
      <c r="A267" s="93"/>
      <c r="B267" s="46" t="s">
        <v>317</v>
      </c>
      <c r="C267" s="37" t="s">
        <v>2</v>
      </c>
      <c r="D267" s="37">
        <v>38</v>
      </c>
      <c r="E267" s="38"/>
      <c r="F267" s="39"/>
      <c r="G267" s="202">
        <f t="shared" ref="G267:G274" si="40">E267*F267</f>
        <v>0</v>
      </c>
      <c r="I267" s="20"/>
      <c r="J267" s="21"/>
      <c r="K267" s="22"/>
      <c r="L267" s="23"/>
      <c r="M267" s="42"/>
      <c r="N267" s="20"/>
      <c r="O267" s="21"/>
      <c r="P267" s="22"/>
      <c r="Q267" s="42"/>
      <c r="R267" s="20"/>
      <c r="S267" s="21"/>
      <c r="T267" s="22"/>
      <c r="U267" s="42"/>
      <c r="V267" s="20"/>
      <c r="W267" s="21"/>
      <c r="X267" s="22"/>
      <c r="Z267" s="24"/>
      <c r="AA267" s="21"/>
      <c r="AB267" s="21"/>
      <c r="AD267" s="25"/>
      <c r="AE267" s="26"/>
      <c r="AH267" s="28"/>
      <c r="AI267" s="28"/>
    </row>
    <row r="268" spans="1:35" ht="15.75" customHeight="1" x14ac:dyDescent="0.25">
      <c r="A268" s="93"/>
      <c r="B268" s="46" t="s">
        <v>318</v>
      </c>
      <c r="C268" s="37" t="s">
        <v>2</v>
      </c>
      <c r="D268" s="37">
        <v>88</v>
      </c>
      <c r="E268" s="38"/>
      <c r="F268" s="39"/>
      <c r="G268" s="202">
        <f t="shared" si="40"/>
        <v>0</v>
      </c>
      <c r="I268" s="20"/>
      <c r="J268" s="21"/>
      <c r="K268" s="22"/>
      <c r="L268" s="23"/>
      <c r="M268" s="42"/>
      <c r="N268" s="20"/>
      <c r="O268" s="21"/>
      <c r="P268" s="22"/>
      <c r="Q268" s="42"/>
      <c r="R268" s="20"/>
      <c r="S268" s="21"/>
      <c r="T268" s="22"/>
      <c r="U268" s="42"/>
      <c r="V268" s="20"/>
      <c r="W268" s="21"/>
      <c r="X268" s="22"/>
      <c r="Z268" s="24"/>
      <c r="AA268" s="21"/>
      <c r="AB268" s="21"/>
      <c r="AD268" s="25"/>
      <c r="AE268" s="26"/>
      <c r="AH268" s="28"/>
      <c r="AI268" s="28"/>
    </row>
    <row r="269" spans="1:35" ht="15.75" customHeight="1" x14ac:dyDescent="0.25">
      <c r="A269" s="93"/>
      <c r="B269" s="46" t="s">
        <v>319</v>
      </c>
      <c r="C269" s="37" t="s">
        <v>2</v>
      </c>
      <c r="D269" s="37">
        <v>88</v>
      </c>
      <c r="E269" s="38"/>
      <c r="F269" s="39"/>
      <c r="G269" s="202">
        <f t="shared" si="40"/>
        <v>0</v>
      </c>
      <c r="I269" s="20"/>
      <c r="J269" s="21"/>
      <c r="K269" s="22"/>
      <c r="L269" s="23"/>
      <c r="M269" s="42"/>
      <c r="N269" s="20"/>
      <c r="O269" s="21"/>
      <c r="P269" s="22"/>
      <c r="Q269" s="42"/>
      <c r="R269" s="20"/>
      <c r="S269" s="21"/>
      <c r="T269" s="22"/>
      <c r="U269" s="42"/>
      <c r="V269" s="20"/>
      <c r="W269" s="21"/>
      <c r="X269" s="22"/>
      <c r="Z269" s="24"/>
      <c r="AA269" s="21"/>
      <c r="AB269" s="21"/>
      <c r="AD269" s="25"/>
      <c r="AE269" s="26"/>
    </row>
    <row r="270" spans="1:35" ht="15.75" customHeight="1" x14ac:dyDescent="0.25">
      <c r="A270" s="93"/>
      <c r="B270" s="46" t="s">
        <v>320</v>
      </c>
      <c r="C270" s="37" t="s">
        <v>2</v>
      </c>
      <c r="D270" s="37">
        <v>30</v>
      </c>
      <c r="E270" s="38"/>
      <c r="F270" s="39"/>
      <c r="G270" s="202">
        <f t="shared" si="40"/>
        <v>0</v>
      </c>
      <c r="I270" s="20"/>
      <c r="J270" s="21"/>
      <c r="K270" s="22"/>
      <c r="L270" s="23"/>
      <c r="M270" s="42"/>
      <c r="N270" s="20"/>
      <c r="O270" s="21"/>
      <c r="P270" s="22"/>
      <c r="Q270" s="42"/>
      <c r="R270" s="20"/>
      <c r="S270" s="21"/>
      <c r="T270" s="22"/>
      <c r="U270" s="42"/>
      <c r="V270" s="20"/>
      <c r="W270" s="21"/>
      <c r="X270" s="22"/>
      <c r="Z270" s="24"/>
      <c r="AA270" s="21"/>
      <c r="AB270" s="21"/>
      <c r="AD270" s="25"/>
      <c r="AE270" s="26"/>
    </row>
    <row r="271" spans="1:35" ht="15.75" customHeight="1" x14ac:dyDescent="0.25">
      <c r="A271" s="93"/>
      <c r="B271" s="46" t="s">
        <v>291</v>
      </c>
      <c r="C271" s="37" t="s">
        <v>2</v>
      </c>
      <c r="D271" s="37">
        <v>40</v>
      </c>
      <c r="E271" s="38"/>
      <c r="F271" s="39"/>
      <c r="G271" s="202">
        <f t="shared" si="40"/>
        <v>0</v>
      </c>
      <c r="I271" s="20"/>
      <c r="J271" s="21"/>
      <c r="K271" s="22"/>
      <c r="L271" s="23"/>
      <c r="M271" s="42"/>
      <c r="N271" s="20"/>
      <c r="O271" s="21"/>
      <c r="P271" s="22"/>
      <c r="Q271" s="42"/>
      <c r="R271" s="20"/>
      <c r="S271" s="21"/>
      <c r="T271" s="22"/>
      <c r="U271" s="42"/>
      <c r="V271" s="20"/>
      <c r="W271" s="21"/>
      <c r="X271" s="22"/>
      <c r="Z271" s="24"/>
      <c r="AA271" s="21"/>
      <c r="AB271" s="21"/>
      <c r="AD271" s="25"/>
      <c r="AE271" s="26"/>
    </row>
    <row r="272" spans="1:35" ht="15.75" customHeight="1" x14ac:dyDescent="0.25">
      <c r="A272" s="93"/>
      <c r="B272" s="46" t="s">
        <v>321</v>
      </c>
      <c r="C272" s="37" t="s">
        <v>2</v>
      </c>
      <c r="D272" s="37">
        <v>44</v>
      </c>
      <c r="E272" s="38"/>
      <c r="F272" s="39"/>
      <c r="G272" s="202">
        <f t="shared" si="40"/>
        <v>0</v>
      </c>
      <c r="I272" s="20"/>
      <c r="J272" s="21"/>
      <c r="K272" s="22"/>
      <c r="L272" s="23"/>
      <c r="M272" s="42"/>
      <c r="N272" s="20"/>
      <c r="O272" s="21"/>
      <c r="P272" s="22"/>
      <c r="Q272" s="42"/>
      <c r="R272" s="20"/>
      <c r="S272" s="21"/>
      <c r="T272" s="22"/>
      <c r="U272" s="42"/>
      <c r="V272" s="20"/>
      <c r="W272" s="21"/>
      <c r="X272" s="22"/>
      <c r="Z272" s="24"/>
      <c r="AA272" s="21"/>
      <c r="AB272" s="21"/>
      <c r="AD272" s="25"/>
      <c r="AE272" s="26"/>
    </row>
    <row r="273" spans="1:35" ht="15.75" customHeight="1" x14ac:dyDescent="0.25">
      <c r="A273" s="93"/>
      <c r="B273" s="46" t="s">
        <v>322</v>
      </c>
      <c r="C273" s="37" t="s">
        <v>2</v>
      </c>
      <c r="D273" s="37">
        <v>40</v>
      </c>
      <c r="E273" s="38"/>
      <c r="F273" s="39"/>
      <c r="G273" s="202">
        <f t="shared" si="40"/>
        <v>0</v>
      </c>
      <c r="I273" s="20"/>
      <c r="J273" s="21"/>
      <c r="K273" s="22"/>
      <c r="L273" s="23"/>
      <c r="M273" s="42"/>
      <c r="N273" s="20"/>
      <c r="O273" s="21"/>
      <c r="P273" s="22"/>
      <c r="Q273" s="42"/>
      <c r="R273" s="20"/>
      <c r="S273" s="21"/>
      <c r="T273" s="22"/>
      <c r="U273" s="42"/>
      <c r="V273" s="20"/>
      <c r="W273" s="21"/>
      <c r="X273" s="22"/>
      <c r="Z273" s="24"/>
      <c r="AA273" s="21"/>
      <c r="AB273" s="21"/>
      <c r="AD273" s="25"/>
      <c r="AE273" s="26"/>
    </row>
    <row r="274" spans="1:35" ht="15.75" customHeight="1" x14ac:dyDescent="0.25">
      <c r="A274" s="93"/>
      <c r="B274" s="46" t="s">
        <v>323</v>
      </c>
      <c r="C274" s="37" t="s">
        <v>2</v>
      </c>
      <c r="D274" s="37">
        <v>44</v>
      </c>
      <c r="E274" s="38"/>
      <c r="F274" s="39"/>
      <c r="G274" s="202">
        <f t="shared" si="40"/>
        <v>0</v>
      </c>
      <c r="I274" s="20"/>
      <c r="J274" s="21"/>
      <c r="K274" s="22"/>
      <c r="L274" s="23"/>
      <c r="M274" s="42"/>
      <c r="N274" s="20"/>
      <c r="O274" s="21"/>
      <c r="P274" s="22"/>
      <c r="Q274" s="42"/>
      <c r="R274" s="20"/>
      <c r="S274" s="21"/>
      <c r="T274" s="22"/>
      <c r="U274" s="42"/>
      <c r="V274" s="20"/>
      <c r="W274" s="21"/>
      <c r="X274" s="22"/>
      <c r="Z274" s="24"/>
      <c r="AA274" s="21"/>
      <c r="AB274" s="21"/>
      <c r="AD274" s="25"/>
      <c r="AE274" s="26"/>
    </row>
    <row r="275" spans="1:35" ht="15.75" customHeight="1" x14ac:dyDescent="0.25">
      <c r="A275" s="93"/>
      <c r="B275" s="46" t="s">
        <v>324</v>
      </c>
      <c r="C275" s="37"/>
      <c r="D275" s="37"/>
      <c r="E275" s="38"/>
      <c r="F275" s="39"/>
      <c r="G275" s="94"/>
      <c r="I275" s="20"/>
      <c r="J275" s="21"/>
      <c r="K275" s="22"/>
      <c r="L275" s="23"/>
      <c r="M275" s="42"/>
      <c r="N275" s="20"/>
      <c r="O275" s="21"/>
      <c r="P275" s="22"/>
      <c r="Q275" s="42"/>
      <c r="R275" s="20"/>
      <c r="S275" s="21"/>
      <c r="T275" s="22"/>
      <c r="U275" s="42"/>
      <c r="V275" s="20"/>
      <c r="W275" s="21"/>
      <c r="X275" s="22"/>
      <c r="Z275" s="24"/>
      <c r="AA275" s="21"/>
      <c r="AB275" s="21"/>
      <c r="AD275" s="25"/>
      <c r="AE275" s="26"/>
    </row>
    <row r="276" spans="1:35" ht="15.75" customHeight="1" x14ac:dyDescent="0.25">
      <c r="A276" s="93"/>
      <c r="B276" s="46" t="s">
        <v>302</v>
      </c>
      <c r="C276" s="37" t="s">
        <v>2</v>
      </c>
      <c r="D276" s="37">
        <v>6</v>
      </c>
      <c r="E276" s="38"/>
      <c r="F276" s="39"/>
      <c r="G276" s="202">
        <f t="shared" ref="G276:G278" si="41">E276*F276</f>
        <v>0</v>
      </c>
      <c r="I276" s="20"/>
      <c r="J276" s="21"/>
      <c r="K276" s="22"/>
      <c r="L276" s="23"/>
      <c r="M276" s="42"/>
      <c r="N276" s="20"/>
      <c r="O276" s="21"/>
      <c r="P276" s="22"/>
      <c r="Q276" s="42"/>
      <c r="R276" s="20"/>
      <c r="S276" s="21"/>
      <c r="T276" s="22"/>
      <c r="U276" s="42"/>
      <c r="V276" s="20"/>
      <c r="W276" s="21"/>
      <c r="X276" s="22"/>
      <c r="Z276" s="24"/>
      <c r="AA276" s="21"/>
      <c r="AB276" s="21"/>
      <c r="AD276" s="25"/>
      <c r="AE276" s="26"/>
    </row>
    <row r="277" spans="1:35" ht="15.75" customHeight="1" x14ac:dyDescent="0.25">
      <c r="A277" s="93"/>
      <c r="B277" s="46" t="s">
        <v>303</v>
      </c>
      <c r="C277" s="37" t="s">
        <v>2</v>
      </c>
      <c r="D277" s="37">
        <v>7</v>
      </c>
      <c r="E277" s="38"/>
      <c r="F277" s="39"/>
      <c r="G277" s="202">
        <f t="shared" si="41"/>
        <v>0</v>
      </c>
      <c r="I277" s="20"/>
      <c r="J277" s="21"/>
      <c r="K277" s="22"/>
      <c r="L277" s="23"/>
      <c r="M277" s="42"/>
      <c r="N277" s="20"/>
      <c r="O277" s="21"/>
      <c r="P277" s="22"/>
      <c r="Q277" s="42"/>
      <c r="R277" s="20"/>
      <c r="S277" s="21"/>
      <c r="T277" s="22"/>
      <c r="U277" s="42"/>
      <c r="V277" s="20"/>
      <c r="W277" s="21"/>
      <c r="X277" s="22"/>
      <c r="Z277" s="24"/>
      <c r="AA277" s="21"/>
      <c r="AB277" s="21"/>
      <c r="AD277" s="25"/>
      <c r="AE277" s="26"/>
    </row>
    <row r="278" spans="1:35" ht="15.75" customHeight="1" x14ac:dyDescent="0.25">
      <c r="A278" s="93"/>
      <c r="B278" s="46" t="s">
        <v>325</v>
      </c>
      <c r="C278" s="37" t="s">
        <v>2</v>
      </c>
      <c r="D278" s="37">
        <v>16</v>
      </c>
      <c r="E278" s="38"/>
      <c r="F278" s="39"/>
      <c r="G278" s="202">
        <f t="shared" si="41"/>
        <v>0</v>
      </c>
      <c r="I278" s="20"/>
      <c r="J278" s="21"/>
      <c r="K278" s="22"/>
      <c r="L278" s="23"/>
      <c r="M278" s="42"/>
      <c r="N278" s="20"/>
      <c r="O278" s="21"/>
      <c r="P278" s="22"/>
      <c r="Q278" s="42"/>
      <c r="R278" s="20"/>
      <c r="S278" s="21"/>
      <c r="T278" s="22"/>
      <c r="U278" s="42"/>
      <c r="V278" s="20"/>
      <c r="W278" s="21"/>
      <c r="X278" s="22"/>
      <c r="Z278" s="24"/>
      <c r="AA278" s="21"/>
      <c r="AB278" s="21"/>
      <c r="AD278" s="25"/>
      <c r="AE278" s="26"/>
    </row>
    <row r="279" spans="1:35" ht="15.75" customHeight="1" x14ac:dyDescent="0.25">
      <c r="A279" s="93"/>
      <c r="B279" s="36"/>
      <c r="C279" s="37"/>
      <c r="D279" s="37"/>
      <c r="E279" s="38"/>
      <c r="F279" s="39"/>
      <c r="G279" s="94" t="str">
        <f t="shared" si="35"/>
        <v/>
      </c>
      <c r="I279" s="20"/>
      <c r="J279" s="21"/>
      <c r="K279" s="22"/>
      <c r="L279" s="23"/>
      <c r="M279" s="42"/>
      <c r="N279" s="20"/>
      <c r="O279" s="21"/>
      <c r="P279" s="22"/>
      <c r="Q279" s="42"/>
      <c r="R279" s="20"/>
      <c r="S279" s="21"/>
      <c r="T279" s="22"/>
      <c r="U279" s="42"/>
      <c r="V279" s="20"/>
      <c r="W279" s="21"/>
      <c r="X279" s="22"/>
      <c r="Z279" s="24"/>
      <c r="AA279" s="21"/>
      <c r="AB279" s="21"/>
      <c r="AD279" s="25"/>
      <c r="AE279" s="26"/>
    </row>
    <row r="280" spans="1:35" s="113" customFormat="1" ht="15.75" customHeight="1" x14ac:dyDescent="0.25">
      <c r="A280" s="95" t="s">
        <v>326</v>
      </c>
      <c r="B280" s="41" t="s">
        <v>327</v>
      </c>
      <c r="C280" s="110"/>
      <c r="D280" s="110"/>
      <c r="E280" s="111"/>
      <c r="F280" s="112"/>
      <c r="G280" s="94" t="str">
        <f t="shared" si="35"/>
        <v/>
      </c>
      <c r="I280" s="114"/>
      <c r="J280" s="115"/>
      <c r="K280" s="116"/>
      <c r="L280" s="117"/>
      <c r="M280" s="118"/>
      <c r="N280" s="114"/>
      <c r="O280" s="115"/>
      <c r="P280" s="116"/>
      <c r="Q280" s="118"/>
      <c r="R280" s="114"/>
      <c r="S280" s="115"/>
      <c r="T280" s="116"/>
      <c r="U280" s="118"/>
      <c r="V280" s="114"/>
      <c r="W280" s="115"/>
      <c r="X280" s="116"/>
      <c r="Z280" s="119"/>
      <c r="AA280" s="115"/>
      <c r="AB280" s="115"/>
      <c r="AD280" s="120"/>
      <c r="AE280" s="121"/>
      <c r="AF280" s="122"/>
      <c r="AG280" s="122"/>
      <c r="AH280" s="123"/>
      <c r="AI280" s="124"/>
    </row>
    <row r="281" spans="1:35" ht="15.75" customHeight="1" x14ac:dyDescent="0.25">
      <c r="A281" s="93" t="s">
        <v>328</v>
      </c>
      <c r="B281" s="36" t="s">
        <v>329</v>
      </c>
      <c r="C281" s="37" t="s">
        <v>2</v>
      </c>
      <c r="D281" s="37">
        <v>31</v>
      </c>
      <c r="E281" s="38"/>
      <c r="F281" s="39"/>
      <c r="G281" s="202">
        <f t="shared" ref="G281:G284" si="42">E281*F281</f>
        <v>0</v>
      </c>
      <c r="I281" s="20"/>
      <c r="J281" s="21"/>
      <c r="K281" s="22"/>
      <c r="L281" s="23"/>
      <c r="M281" s="42"/>
      <c r="N281" s="20"/>
      <c r="O281" s="21"/>
      <c r="P281" s="22"/>
      <c r="Q281" s="42"/>
      <c r="R281" s="20"/>
      <c r="S281" s="21"/>
      <c r="T281" s="22"/>
      <c r="U281" s="42"/>
      <c r="V281" s="20"/>
      <c r="W281" s="21"/>
      <c r="X281" s="22"/>
      <c r="Z281" s="24"/>
      <c r="AA281" s="21"/>
      <c r="AB281" s="21"/>
      <c r="AD281" s="25"/>
      <c r="AE281" s="26"/>
    </row>
    <row r="282" spans="1:35" ht="15.75" customHeight="1" x14ac:dyDescent="0.25">
      <c r="A282" s="93" t="s">
        <v>330</v>
      </c>
      <c r="B282" s="36" t="s">
        <v>331</v>
      </c>
      <c r="C282" s="37" t="s">
        <v>231</v>
      </c>
      <c r="D282" s="37">
        <v>1200</v>
      </c>
      <c r="E282" s="38"/>
      <c r="F282" s="39"/>
      <c r="G282" s="202">
        <f t="shared" si="42"/>
        <v>0</v>
      </c>
      <c r="I282" s="20"/>
      <c r="J282" s="21"/>
      <c r="K282" s="22"/>
      <c r="L282" s="23"/>
      <c r="M282" s="42"/>
      <c r="N282" s="20"/>
      <c r="O282" s="21"/>
      <c r="P282" s="22"/>
      <c r="Q282" s="42"/>
      <c r="R282" s="20"/>
      <c r="S282" s="21"/>
      <c r="T282" s="22"/>
      <c r="U282" s="42"/>
      <c r="V282" s="20"/>
      <c r="W282" s="21"/>
      <c r="X282" s="22"/>
      <c r="Z282" s="24"/>
      <c r="AA282" s="21"/>
      <c r="AB282" s="21"/>
      <c r="AD282" s="25"/>
      <c r="AE282" s="26"/>
    </row>
    <row r="283" spans="1:35" ht="15.75" customHeight="1" x14ac:dyDescent="0.25">
      <c r="A283" s="93" t="s">
        <v>332</v>
      </c>
      <c r="B283" s="36" t="s">
        <v>333</v>
      </c>
      <c r="C283" s="37" t="s">
        <v>235</v>
      </c>
      <c r="D283" s="37">
        <v>5</v>
      </c>
      <c r="E283" s="38"/>
      <c r="F283" s="39"/>
      <c r="G283" s="202">
        <f t="shared" si="42"/>
        <v>0</v>
      </c>
      <c r="I283" s="20"/>
      <c r="J283" s="21"/>
      <c r="K283" s="22"/>
      <c r="L283" s="23"/>
      <c r="M283" s="42"/>
      <c r="N283" s="20"/>
      <c r="O283" s="21"/>
      <c r="P283" s="22"/>
      <c r="Q283" s="42"/>
      <c r="R283" s="20"/>
      <c r="S283" s="21"/>
      <c r="T283" s="22"/>
      <c r="U283" s="42"/>
      <c r="V283" s="20"/>
      <c r="W283" s="21"/>
      <c r="X283" s="22"/>
      <c r="Z283" s="24"/>
      <c r="AA283" s="21"/>
      <c r="AB283" s="21"/>
      <c r="AD283" s="25"/>
      <c r="AE283" s="26"/>
    </row>
    <row r="284" spans="1:35" ht="15.75" customHeight="1" x14ac:dyDescent="0.25">
      <c r="A284" s="93" t="s">
        <v>334</v>
      </c>
      <c r="B284" s="36" t="s">
        <v>335</v>
      </c>
      <c r="C284" s="37" t="s">
        <v>231</v>
      </c>
      <c r="D284" s="37">
        <v>1150</v>
      </c>
      <c r="E284" s="38"/>
      <c r="F284" s="39"/>
      <c r="G284" s="202">
        <f t="shared" si="42"/>
        <v>0</v>
      </c>
      <c r="I284" s="20"/>
      <c r="J284" s="21"/>
      <c r="K284" s="22"/>
      <c r="L284" s="23"/>
      <c r="M284" s="42"/>
      <c r="N284" s="20"/>
      <c r="O284" s="21"/>
      <c r="P284" s="22"/>
      <c r="Q284" s="42"/>
      <c r="R284" s="20"/>
      <c r="S284" s="21"/>
      <c r="T284" s="22"/>
      <c r="U284" s="42"/>
      <c r="V284" s="20"/>
      <c r="W284" s="21"/>
      <c r="X284" s="22"/>
      <c r="Z284" s="24"/>
      <c r="AA284" s="21"/>
      <c r="AB284" s="21"/>
      <c r="AD284" s="25"/>
      <c r="AE284" s="26"/>
    </row>
    <row r="285" spans="1:35" ht="15.75" customHeight="1" x14ac:dyDescent="0.25">
      <c r="A285" s="93"/>
      <c r="B285" s="36"/>
      <c r="C285" s="37"/>
      <c r="D285" s="37"/>
      <c r="E285" s="38"/>
      <c r="F285" s="39"/>
      <c r="G285" s="94" t="str">
        <f t="shared" si="35"/>
        <v/>
      </c>
      <c r="I285" s="20"/>
      <c r="J285" s="21"/>
      <c r="K285" s="22"/>
      <c r="L285" s="23"/>
      <c r="M285" s="42"/>
      <c r="N285" s="20"/>
      <c r="O285" s="21"/>
      <c r="P285" s="22"/>
      <c r="Q285" s="42"/>
      <c r="R285" s="20"/>
      <c r="S285" s="21"/>
      <c r="T285" s="22"/>
      <c r="U285" s="42"/>
      <c r="V285" s="20"/>
      <c r="W285" s="21"/>
      <c r="X285" s="22"/>
      <c r="Z285" s="24"/>
      <c r="AA285" s="21"/>
      <c r="AB285" s="21"/>
      <c r="AD285" s="25"/>
      <c r="AE285" s="26"/>
    </row>
    <row r="286" spans="1:35" s="128" customFormat="1" ht="15.75" customHeight="1" x14ac:dyDescent="0.25">
      <c r="A286" s="95" t="s">
        <v>336</v>
      </c>
      <c r="B286" s="41" t="s">
        <v>337</v>
      </c>
      <c r="C286" s="125"/>
      <c r="D286" s="125"/>
      <c r="E286" s="126"/>
      <c r="F286" s="127"/>
      <c r="G286" s="94" t="str">
        <f t="shared" si="35"/>
        <v/>
      </c>
      <c r="I286" s="129"/>
      <c r="J286" s="130"/>
      <c r="K286" s="131"/>
      <c r="L286" s="132"/>
      <c r="M286" s="133"/>
      <c r="N286" s="129"/>
      <c r="O286" s="130"/>
      <c r="P286" s="131"/>
      <c r="Q286" s="133"/>
      <c r="R286" s="129"/>
      <c r="S286" s="130"/>
      <c r="T286" s="131"/>
      <c r="U286" s="133"/>
      <c r="V286" s="129"/>
      <c r="W286" s="130"/>
      <c r="X286" s="131"/>
      <c r="Z286" s="134"/>
      <c r="AA286" s="130"/>
      <c r="AB286" s="130"/>
      <c r="AD286" s="135"/>
      <c r="AE286" s="136"/>
      <c r="AF286" s="137"/>
      <c r="AG286" s="137"/>
      <c r="AH286" s="50"/>
      <c r="AI286" s="51"/>
    </row>
    <row r="287" spans="1:35" ht="15.75" customHeight="1" x14ac:dyDescent="0.25">
      <c r="A287" s="93"/>
      <c r="B287" s="46" t="s">
        <v>338</v>
      </c>
      <c r="C287" s="37" t="s">
        <v>221</v>
      </c>
      <c r="D287" s="37">
        <v>1</v>
      </c>
      <c r="E287" s="38"/>
      <c r="F287" s="39"/>
      <c r="G287" s="202">
        <f>E287*F287</f>
        <v>0</v>
      </c>
      <c r="I287" s="20"/>
      <c r="J287" s="21"/>
      <c r="K287" s="22"/>
      <c r="L287" s="23"/>
      <c r="M287" s="42"/>
      <c r="N287" s="20"/>
      <c r="O287" s="21"/>
      <c r="P287" s="22"/>
      <c r="Q287" s="42"/>
      <c r="R287" s="20"/>
      <c r="S287" s="21"/>
      <c r="T287" s="22"/>
      <c r="U287" s="42"/>
      <c r="V287" s="20"/>
      <c r="W287" s="21"/>
      <c r="X287" s="22"/>
      <c r="Z287" s="24"/>
      <c r="AA287" s="21"/>
      <c r="AB287" s="21"/>
      <c r="AD287" s="25"/>
      <c r="AE287" s="26"/>
    </row>
    <row r="288" spans="1:35" ht="15.75" customHeight="1" x14ac:dyDescent="0.25">
      <c r="A288" s="93"/>
      <c r="B288" s="36"/>
      <c r="C288" s="37"/>
      <c r="D288" s="37"/>
      <c r="E288" s="38"/>
      <c r="F288" s="39"/>
      <c r="G288" s="94" t="str">
        <f t="shared" si="35"/>
        <v/>
      </c>
      <c r="I288" s="20"/>
      <c r="J288" s="21"/>
      <c r="K288" s="22"/>
      <c r="L288" s="23"/>
      <c r="M288" s="42"/>
      <c r="N288" s="20"/>
      <c r="O288" s="21"/>
      <c r="P288" s="22"/>
      <c r="Q288" s="42"/>
      <c r="R288" s="20"/>
      <c r="S288" s="21"/>
      <c r="T288" s="22"/>
      <c r="U288" s="42"/>
      <c r="V288" s="20"/>
      <c r="W288" s="21"/>
      <c r="X288" s="22"/>
      <c r="Z288" s="24"/>
      <c r="AA288" s="21"/>
      <c r="AB288" s="21"/>
      <c r="AD288" s="25"/>
      <c r="AE288" s="26"/>
    </row>
    <row r="289" spans="1:35" s="128" customFormat="1" ht="15.75" customHeight="1" x14ac:dyDescent="0.25">
      <c r="A289" s="95" t="s">
        <v>339</v>
      </c>
      <c r="B289" s="41" t="s">
        <v>340</v>
      </c>
      <c r="C289" s="125"/>
      <c r="D289" s="125"/>
      <c r="E289" s="126"/>
      <c r="F289" s="127"/>
      <c r="G289" s="94" t="str">
        <f t="shared" si="35"/>
        <v/>
      </c>
      <c r="I289" s="129"/>
      <c r="J289" s="130"/>
      <c r="K289" s="131"/>
      <c r="L289" s="132"/>
      <c r="M289" s="133"/>
      <c r="N289" s="129"/>
      <c r="O289" s="130"/>
      <c r="P289" s="131"/>
      <c r="Q289" s="133"/>
      <c r="R289" s="129"/>
      <c r="S289" s="130"/>
      <c r="T289" s="131"/>
      <c r="U289" s="133"/>
      <c r="V289" s="129"/>
      <c r="W289" s="130"/>
      <c r="X289" s="131"/>
      <c r="Z289" s="134"/>
      <c r="AA289" s="130"/>
      <c r="AB289" s="130"/>
      <c r="AD289" s="135"/>
      <c r="AE289" s="136"/>
      <c r="AF289" s="137"/>
      <c r="AG289" s="137"/>
      <c r="AH289" s="50"/>
      <c r="AI289" s="51"/>
    </row>
    <row r="290" spans="1:35" ht="15.75" customHeight="1" x14ac:dyDescent="0.25">
      <c r="A290" s="93"/>
      <c r="B290" s="46" t="s">
        <v>341</v>
      </c>
      <c r="C290" s="37" t="s">
        <v>2</v>
      </c>
      <c r="D290" s="37">
        <v>1</v>
      </c>
      <c r="E290" s="38"/>
      <c r="F290" s="39"/>
      <c r="G290" s="202">
        <f>E290*F290</f>
        <v>0</v>
      </c>
      <c r="I290" s="20"/>
      <c r="J290" s="21"/>
      <c r="K290" s="22"/>
      <c r="L290" s="23"/>
      <c r="M290" s="42"/>
      <c r="N290" s="20"/>
      <c r="O290" s="21"/>
      <c r="P290" s="22"/>
      <c r="Q290" s="42"/>
      <c r="R290" s="20"/>
      <c r="S290" s="21"/>
      <c r="T290" s="22"/>
      <c r="U290" s="42"/>
      <c r="V290" s="20"/>
      <c r="W290" s="21"/>
      <c r="X290" s="22"/>
      <c r="Z290" s="24"/>
      <c r="AA290" s="21"/>
      <c r="AB290" s="21"/>
      <c r="AD290" s="25"/>
      <c r="AE290" s="26"/>
    </row>
    <row r="291" spans="1:35" s="61" customFormat="1" ht="15.75" customHeight="1" x14ac:dyDescent="0.25">
      <c r="A291" s="105"/>
      <c r="B291" s="56"/>
      <c r="C291" s="58"/>
      <c r="D291" s="58"/>
      <c r="E291" s="59"/>
      <c r="F291" s="85"/>
      <c r="G291" s="106" t="str">
        <f t="shared" si="35"/>
        <v/>
      </c>
      <c r="I291" s="62"/>
      <c r="J291" s="63"/>
      <c r="K291" s="64"/>
      <c r="L291" s="65"/>
      <c r="M291" s="66"/>
      <c r="N291" s="62"/>
      <c r="O291" s="63"/>
      <c r="P291" s="64"/>
      <c r="Q291" s="66"/>
      <c r="R291" s="62"/>
      <c r="S291" s="63"/>
      <c r="T291" s="64"/>
      <c r="U291" s="66"/>
      <c r="V291" s="62"/>
      <c r="W291" s="63"/>
      <c r="X291" s="64"/>
      <c r="Z291" s="67"/>
      <c r="AA291" s="63"/>
      <c r="AB291" s="63"/>
      <c r="AD291" s="68"/>
      <c r="AE291" s="69"/>
      <c r="AF291" s="70"/>
      <c r="AG291" s="70"/>
      <c r="AH291" s="138"/>
      <c r="AI291" s="139"/>
    </row>
    <row r="292" spans="1:35" s="128" customFormat="1" ht="15.75" customHeight="1" x14ac:dyDescent="0.25">
      <c r="A292" s="140" t="s">
        <v>342</v>
      </c>
      <c r="B292" s="141" t="s">
        <v>343</v>
      </c>
      <c r="C292" s="142"/>
      <c r="D292" s="142"/>
      <c r="E292" s="143"/>
      <c r="F292" s="144"/>
      <c r="G292" s="109" t="str">
        <f t="shared" si="35"/>
        <v/>
      </c>
      <c r="I292" s="129"/>
      <c r="J292" s="130"/>
      <c r="K292" s="131"/>
      <c r="L292" s="132"/>
      <c r="M292" s="133"/>
      <c r="N292" s="129"/>
      <c r="O292" s="130"/>
      <c r="P292" s="131"/>
      <c r="Q292" s="133"/>
      <c r="R292" s="129"/>
      <c r="S292" s="130"/>
      <c r="T292" s="131"/>
      <c r="U292" s="133"/>
      <c r="V292" s="129"/>
      <c r="W292" s="130"/>
      <c r="X292" s="131"/>
      <c r="Z292" s="134"/>
      <c r="AA292" s="130"/>
      <c r="AB292" s="130"/>
      <c r="AD292" s="135"/>
      <c r="AE292" s="136"/>
      <c r="AF292" s="137"/>
      <c r="AG292" s="137"/>
      <c r="AH292" s="50"/>
      <c r="AI292" s="51"/>
    </row>
    <row r="293" spans="1:35" ht="15.75" customHeight="1" x14ac:dyDescent="0.25">
      <c r="A293" s="93"/>
      <c r="B293" s="46" t="s">
        <v>344</v>
      </c>
      <c r="C293" s="37" t="s">
        <v>221</v>
      </c>
      <c r="D293" s="37">
        <v>1</v>
      </c>
      <c r="E293" s="38"/>
      <c r="F293" s="39"/>
      <c r="G293" s="202">
        <f>E293*F293</f>
        <v>0</v>
      </c>
      <c r="I293" s="20"/>
      <c r="J293" s="21"/>
      <c r="K293" s="22"/>
      <c r="L293" s="23"/>
      <c r="M293" s="42"/>
      <c r="N293" s="20"/>
      <c r="O293" s="21"/>
      <c r="P293" s="22"/>
      <c r="Q293" s="42"/>
      <c r="R293" s="20"/>
      <c r="S293" s="21"/>
      <c r="T293" s="22"/>
      <c r="U293" s="42"/>
      <c r="V293" s="20"/>
      <c r="W293" s="21"/>
      <c r="X293" s="22"/>
      <c r="Z293" s="24"/>
      <c r="AA293" s="21"/>
      <c r="AB293" s="21"/>
      <c r="AD293" s="25"/>
      <c r="AE293" s="26"/>
    </row>
    <row r="294" spans="1:35" ht="15.75" customHeight="1" x14ac:dyDescent="0.25">
      <c r="A294" s="93"/>
      <c r="B294" s="36"/>
      <c r="C294" s="37"/>
      <c r="D294" s="37"/>
      <c r="E294" s="38"/>
      <c r="F294" s="39"/>
      <c r="G294" s="94" t="str">
        <f t="shared" si="35"/>
        <v/>
      </c>
      <c r="I294" s="20"/>
      <c r="J294" s="21"/>
      <c r="K294" s="22"/>
      <c r="L294" s="23"/>
      <c r="M294" s="42"/>
      <c r="N294" s="20"/>
      <c r="O294" s="21"/>
      <c r="P294" s="22"/>
      <c r="Q294" s="42"/>
      <c r="R294" s="20"/>
      <c r="S294" s="21"/>
      <c r="T294" s="22"/>
      <c r="U294" s="42"/>
      <c r="V294" s="20"/>
      <c r="W294" s="21"/>
      <c r="X294" s="22"/>
      <c r="Z294" s="24"/>
      <c r="AA294" s="21"/>
      <c r="AB294" s="21"/>
      <c r="AD294" s="25"/>
      <c r="AE294" s="26"/>
    </row>
    <row r="295" spans="1:35" x14ac:dyDescent="0.25">
      <c r="A295" s="93"/>
      <c r="B295" s="36"/>
      <c r="C295" s="37"/>
      <c r="D295" s="37"/>
      <c r="E295" s="38"/>
      <c r="F295" s="39"/>
      <c r="G295" s="94" t="str">
        <f>+IF(F295="","",IF(E295="",D295*F295,E295*F295))</f>
        <v/>
      </c>
      <c r="I295" s="20"/>
      <c r="J295" s="21"/>
      <c r="K295" s="22"/>
      <c r="L295" s="23"/>
      <c r="M295" s="42"/>
      <c r="N295" s="20"/>
      <c r="O295" s="21"/>
      <c r="P295" s="22"/>
      <c r="Q295" s="42"/>
      <c r="R295" s="20"/>
      <c r="S295" s="21"/>
      <c r="T295" s="22"/>
      <c r="U295" s="42"/>
      <c r="V295" s="20"/>
      <c r="W295" s="21"/>
      <c r="X295" s="22"/>
      <c r="Z295" s="24"/>
      <c r="AA295" s="21"/>
      <c r="AB295" s="21"/>
      <c r="AD295" s="25"/>
      <c r="AE295" s="26"/>
    </row>
    <row r="296" spans="1:35" x14ac:dyDescent="0.25">
      <c r="A296" s="88"/>
      <c r="B296" s="89" t="s">
        <v>345</v>
      </c>
      <c r="C296" s="90"/>
      <c r="D296" s="90"/>
      <c r="E296" s="91"/>
      <c r="F296" s="92"/>
      <c r="G296" s="214">
        <f>SUM(G179:G295)</f>
        <v>0</v>
      </c>
      <c r="I296" s="20"/>
      <c r="J296" s="21"/>
      <c r="K296" s="22"/>
      <c r="L296" s="23"/>
      <c r="M296" s="42"/>
      <c r="N296" s="20"/>
      <c r="O296" s="21"/>
      <c r="P296" s="22"/>
      <c r="Q296" s="42"/>
      <c r="R296" s="20"/>
      <c r="S296" s="21"/>
      <c r="T296" s="22"/>
      <c r="U296" s="42"/>
      <c r="V296" s="20"/>
      <c r="W296" s="21"/>
      <c r="X296" s="22"/>
      <c r="Z296" s="24"/>
      <c r="AA296" s="21"/>
      <c r="AB296" s="21"/>
      <c r="AD296" s="25"/>
      <c r="AE296" s="26"/>
    </row>
    <row r="297" spans="1:35" s="150" customFormat="1" ht="12.75" customHeight="1" thickBot="1" x14ac:dyDescent="0.3">
      <c r="A297" s="145"/>
      <c r="B297" s="146"/>
      <c r="C297" s="147"/>
      <c r="D297" s="147"/>
      <c r="E297" s="147"/>
      <c r="F297" s="148"/>
      <c r="G297" s="149"/>
    </row>
    <row r="298" spans="1:35" s="150" customFormat="1" ht="13.5" thickBot="1" x14ac:dyDescent="0.3">
      <c r="A298" s="151"/>
      <c r="C298" s="151"/>
      <c r="D298" s="151"/>
      <c r="E298" s="151"/>
      <c r="F298" s="152"/>
      <c r="G298" s="152"/>
    </row>
    <row r="299" spans="1:35" s="159" customFormat="1" ht="16.5" customHeight="1" x14ac:dyDescent="0.25">
      <c r="A299" s="153" t="s">
        <v>352</v>
      </c>
      <c r="B299" s="154"/>
      <c r="C299" s="1"/>
      <c r="D299" s="1"/>
      <c r="E299" s="155"/>
      <c r="F299" s="156" t="s">
        <v>346</v>
      </c>
      <c r="G299" s="203">
        <f>G296+G176</f>
        <v>0</v>
      </c>
      <c r="H299" s="157"/>
      <c r="I299" s="158"/>
    </row>
    <row r="300" spans="1:35" s="159" customFormat="1" ht="16.5" customHeight="1" x14ac:dyDescent="0.25">
      <c r="A300" s="153" t="s">
        <v>353</v>
      </c>
      <c r="B300" s="160"/>
      <c r="C300" s="1"/>
      <c r="D300" s="1"/>
      <c r="E300" s="161"/>
      <c r="F300" s="162" t="s">
        <v>347</v>
      </c>
      <c r="G300" s="204">
        <f>G299*20%</f>
        <v>0</v>
      </c>
      <c r="H300" s="163"/>
      <c r="I300" s="163"/>
    </row>
    <row r="301" spans="1:35" s="159" customFormat="1" ht="16.5" customHeight="1" thickBot="1" x14ac:dyDescent="0.3">
      <c r="A301" s="153" t="s">
        <v>354</v>
      </c>
      <c r="B301" s="154"/>
      <c r="C301" s="1"/>
      <c r="D301" s="1"/>
      <c r="E301" s="164"/>
      <c r="F301" s="165" t="s">
        <v>348</v>
      </c>
      <c r="G301" s="205">
        <f>G299+G300</f>
        <v>0</v>
      </c>
      <c r="H301" s="163"/>
      <c r="I301" s="163"/>
    </row>
    <row r="302" spans="1:35" s="3" customFormat="1" ht="15" x14ac:dyDescent="0.25">
      <c r="A302" s="1"/>
      <c r="C302" s="1"/>
      <c r="D302" s="1"/>
      <c r="E302" s="1"/>
      <c r="F302" s="166"/>
      <c r="G302" s="166"/>
    </row>
    <row r="303" spans="1:35" s="3" customFormat="1" ht="15" x14ac:dyDescent="0.25">
      <c r="A303" s="1"/>
      <c r="C303" s="1"/>
      <c r="D303" s="1"/>
      <c r="E303" s="1"/>
      <c r="F303" s="166"/>
      <c r="G303" s="166"/>
    </row>
    <row r="304" spans="1:35" s="3" customFormat="1" thickBot="1" x14ac:dyDescent="0.3">
      <c r="A304" s="1"/>
      <c r="C304" s="1"/>
      <c r="D304" s="1"/>
      <c r="E304" s="1"/>
      <c r="F304" s="166"/>
      <c r="G304" s="166"/>
    </row>
    <row r="305" spans="1:37" s="12" customFormat="1" ht="26.25" customHeight="1" thickBot="1" x14ac:dyDescent="0.3">
      <c r="A305" s="8" t="s">
        <v>0</v>
      </c>
      <c r="B305" s="9" t="s">
        <v>1</v>
      </c>
      <c r="C305" s="9" t="s">
        <v>2</v>
      </c>
      <c r="D305" s="9" t="s">
        <v>3</v>
      </c>
      <c r="E305" s="9" t="s">
        <v>4</v>
      </c>
      <c r="F305" s="167" t="s">
        <v>5</v>
      </c>
      <c r="G305" s="168" t="s">
        <v>6</v>
      </c>
    </row>
    <row r="306" spans="1:37" s="150" customFormat="1" ht="12.75" customHeight="1" x14ac:dyDescent="0.25">
      <c r="A306" s="169"/>
      <c r="B306" s="170"/>
      <c r="C306" s="171"/>
      <c r="D306" s="171"/>
      <c r="E306" s="171"/>
      <c r="F306" s="172"/>
      <c r="G306" s="173"/>
    </row>
    <row r="307" spans="1:37" s="150" customFormat="1" ht="12.75" customHeight="1" x14ac:dyDescent="0.25">
      <c r="A307" s="174"/>
      <c r="B307" s="175" t="s">
        <v>349</v>
      </c>
      <c r="C307" s="176"/>
      <c r="D307" s="176"/>
      <c r="E307" s="176"/>
      <c r="F307" s="177"/>
      <c r="G307" s="178"/>
    </row>
    <row r="308" spans="1:37" s="150" customFormat="1" ht="12.75" customHeight="1" x14ac:dyDescent="0.25">
      <c r="A308" s="179"/>
      <c r="B308" s="180"/>
      <c r="C308" s="181"/>
      <c r="D308" s="182"/>
      <c r="E308" s="182"/>
      <c r="F308" s="183"/>
      <c r="G308" s="184"/>
    </row>
    <row r="309" spans="1:37" s="221" customFormat="1" x14ac:dyDescent="0.25">
      <c r="A309" s="80" t="s">
        <v>88</v>
      </c>
      <c r="B309" s="80" t="s">
        <v>356</v>
      </c>
      <c r="C309" s="81"/>
      <c r="D309" s="81"/>
      <c r="E309" s="82"/>
      <c r="F309" s="83"/>
      <c r="G309" s="40"/>
      <c r="I309" s="222"/>
      <c r="J309" s="223"/>
      <c r="K309" s="224"/>
      <c r="L309" s="225"/>
      <c r="M309" s="226"/>
      <c r="N309" s="222"/>
      <c r="O309" s="223"/>
      <c r="P309" s="224"/>
      <c r="Q309" s="226"/>
      <c r="R309" s="222"/>
      <c r="S309" s="223"/>
      <c r="T309" s="224"/>
      <c r="U309" s="226"/>
      <c r="V309" s="222"/>
      <c r="W309" s="223"/>
      <c r="X309" s="224"/>
      <c r="Z309" s="227"/>
      <c r="AA309" s="223"/>
      <c r="AB309" s="223"/>
      <c r="AD309" s="228"/>
      <c r="AE309" s="229"/>
      <c r="AF309" s="230"/>
      <c r="AG309" s="230"/>
      <c r="AJ309" s="231"/>
      <c r="AK309" s="232"/>
    </row>
    <row r="310" spans="1:37" s="233" customFormat="1" x14ac:dyDescent="0.25">
      <c r="A310" s="48" t="s">
        <v>357</v>
      </c>
      <c r="B310" s="48" t="s">
        <v>90</v>
      </c>
      <c r="C310" s="37" t="s">
        <v>18</v>
      </c>
      <c r="D310" s="37">
        <v>285</v>
      </c>
      <c r="E310" s="38"/>
      <c r="F310" s="44"/>
      <c r="G310" s="202">
        <f>E310*F310</f>
        <v>0</v>
      </c>
      <c r="I310" s="234"/>
      <c r="J310" s="235"/>
      <c r="K310" s="236"/>
      <c r="L310" s="237"/>
      <c r="M310" s="238"/>
      <c r="N310" s="234"/>
      <c r="O310" s="235"/>
      <c r="P310" s="236"/>
      <c r="Q310" s="238"/>
      <c r="R310" s="234"/>
      <c r="S310" s="235"/>
      <c r="T310" s="236"/>
      <c r="U310" s="238"/>
      <c r="V310" s="234"/>
      <c r="W310" s="235"/>
      <c r="X310" s="236"/>
      <c r="Z310" s="239"/>
      <c r="AA310" s="235"/>
      <c r="AB310" s="235"/>
      <c r="AD310" s="240"/>
      <c r="AE310" s="241"/>
      <c r="AF310" s="242"/>
      <c r="AG310" s="242"/>
      <c r="AJ310" s="243"/>
      <c r="AK310" s="244"/>
    </row>
    <row r="311" spans="1:37" s="233" customFormat="1" x14ac:dyDescent="0.25">
      <c r="A311" s="48" t="s">
        <v>358</v>
      </c>
      <c r="B311" s="48" t="s">
        <v>91</v>
      </c>
      <c r="C311" s="37" t="s">
        <v>18</v>
      </c>
      <c r="D311" s="37">
        <v>285</v>
      </c>
      <c r="E311" s="38"/>
      <c r="F311" s="44"/>
      <c r="G311" s="202">
        <f t="shared" ref="G311:G313" si="43">E311*F311</f>
        <v>0</v>
      </c>
      <c r="I311" s="234"/>
      <c r="J311" s="235"/>
      <c r="K311" s="236"/>
      <c r="L311" s="237"/>
      <c r="M311" s="238"/>
      <c r="N311" s="234"/>
      <c r="O311" s="235"/>
      <c r="P311" s="236"/>
      <c r="Q311" s="238"/>
      <c r="R311" s="234"/>
      <c r="S311" s="235"/>
      <c r="T311" s="236"/>
      <c r="U311" s="238"/>
      <c r="V311" s="234"/>
      <c r="W311" s="235"/>
      <c r="X311" s="236"/>
      <c r="Z311" s="239"/>
      <c r="AA311" s="235"/>
      <c r="AB311" s="235"/>
      <c r="AD311" s="240"/>
      <c r="AE311" s="241"/>
      <c r="AF311" s="242"/>
      <c r="AG311" s="242"/>
      <c r="AJ311" s="243"/>
      <c r="AK311" s="244"/>
    </row>
    <row r="312" spans="1:37" s="233" customFormat="1" x14ac:dyDescent="0.25">
      <c r="A312" s="48" t="s">
        <v>359</v>
      </c>
      <c r="B312" s="48" t="s">
        <v>92</v>
      </c>
      <c r="C312" s="37" t="s">
        <v>10</v>
      </c>
      <c r="D312" s="37">
        <v>1</v>
      </c>
      <c r="E312" s="38"/>
      <c r="F312" s="44"/>
      <c r="G312" s="202">
        <f t="shared" si="43"/>
        <v>0</v>
      </c>
      <c r="I312" s="234"/>
      <c r="J312" s="235"/>
      <c r="K312" s="236"/>
      <c r="L312" s="237"/>
      <c r="M312" s="238"/>
      <c r="N312" s="234"/>
      <c r="O312" s="235"/>
      <c r="P312" s="236"/>
      <c r="Q312" s="238"/>
      <c r="R312" s="234"/>
      <c r="S312" s="235"/>
      <c r="T312" s="236"/>
      <c r="U312" s="238"/>
      <c r="V312" s="234"/>
      <c r="W312" s="235"/>
      <c r="X312" s="236"/>
      <c r="Z312" s="239"/>
      <c r="AA312" s="235"/>
      <c r="AB312" s="235"/>
      <c r="AD312" s="240"/>
      <c r="AE312" s="241"/>
      <c r="AF312" s="242"/>
      <c r="AG312" s="242"/>
      <c r="AJ312" s="243"/>
      <c r="AK312" s="244"/>
    </row>
    <row r="313" spans="1:37" s="233" customFormat="1" x14ac:dyDescent="0.25">
      <c r="A313" s="48" t="s">
        <v>360</v>
      </c>
      <c r="B313" s="48" t="s">
        <v>93</v>
      </c>
      <c r="C313" s="37" t="s">
        <v>10</v>
      </c>
      <c r="D313" s="37">
        <v>1</v>
      </c>
      <c r="E313" s="38"/>
      <c r="F313" s="44"/>
      <c r="G313" s="202">
        <f t="shared" si="43"/>
        <v>0</v>
      </c>
      <c r="I313" s="234"/>
      <c r="J313" s="235"/>
      <c r="K313" s="236"/>
      <c r="L313" s="237"/>
      <c r="M313" s="238"/>
      <c r="N313" s="234"/>
      <c r="O313" s="235"/>
      <c r="P313" s="236"/>
      <c r="Q313" s="238"/>
      <c r="R313" s="234"/>
      <c r="S313" s="235"/>
      <c r="T313" s="236"/>
      <c r="U313" s="238"/>
      <c r="V313" s="234"/>
      <c r="W313" s="235"/>
      <c r="X313" s="236"/>
      <c r="Z313" s="239"/>
      <c r="AA313" s="235"/>
      <c r="AB313" s="235"/>
      <c r="AD313" s="240"/>
      <c r="AE313" s="241"/>
      <c r="AF313" s="242"/>
      <c r="AG313" s="242"/>
      <c r="AJ313" s="243"/>
      <c r="AK313" s="244"/>
    </row>
    <row r="314" spans="1:37" s="233" customFormat="1" x14ac:dyDescent="0.25">
      <c r="A314" s="48" t="s">
        <v>361</v>
      </c>
      <c r="B314" s="48" t="s">
        <v>94</v>
      </c>
      <c r="C314" s="37"/>
      <c r="D314" s="37"/>
      <c r="E314" s="38"/>
      <c r="F314" s="44"/>
      <c r="G314" s="40"/>
      <c r="I314" s="234"/>
      <c r="J314" s="235"/>
      <c r="K314" s="236"/>
      <c r="L314" s="237"/>
      <c r="M314" s="238"/>
      <c r="N314" s="234"/>
      <c r="O314" s="235"/>
      <c r="P314" s="236"/>
      <c r="Q314" s="238"/>
      <c r="R314" s="234"/>
      <c r="S314" s="235"/>
      <c r="T314" s="236"/>
      <c r="U314" s="238"/>
      <c r="V314" s="234"/>
      <c r="W314" s="235"/>
      <c r="X314" s="236"/>
      <c r="Z314" s="239"/>
      <c r="AA314" s="235"/>
      <c r="AB314" s="235"/>
      <c r="AD314" s="240"/>
      <c r="AE314" s="241"/>
      <c r="AF314" s="242"/>
      <c r="AG314" s="242"/>
      <c r="AJ314" s="243"/>
      <c r="AK314" s="244"/>
    </row>
    <row r="315" spans="1:37" s="233" customFormat="1" x14ac:dyDescent="0.25">
      <c r="A315" s="48"/>
      <c r="B315" s="84" t="s">
        <v>95</v>
      </c>
      <c r="C315" s="37" t="s">
        <v>18</v>
      </c>
      <c r="D315" s="37">
        <v>285</v>
      </c>
      <c r="E315" s="38"/>
      <c r="F315" s="44"/>
      <c r="G315" s="202">
        <f t="shared" ref="G315:G316" si="44">E315*F315</f>
        <v>0</v>
      </c>
      <c r="I315" s="234"/>
      <c r="J315" s="235"/>
      <c r="K315" s="236"/>
      <c r="L315" s="237"/>
      <c r="M315" s="238"/>
      <c r="N315" s="234"/>
      <c r="O315" s="235"/>
      <c r="P315" s="236"/>
      <c r="Q315" s="238"/>
      <c r="R315" s="234"/>
      <c r="S315" s="235"/>
      <c r="T315" s="236"/>
      <c r="U315" s="238"/>
      <c r="V315" s="234"/>
      <c r="W315" s="235"/>
      <c r="X315" s="236"/>
      <c r="Z315" s="239"/>
      <c r="AA315" s="235"/>
      <c r="AB315" s="235"/>
      <c r="AD315" s="240"/>
      <c r="AE315" s="241"/>
      <c r="AF315" s="242"/>
      <c r="AG315" s="242"/>
      <c r="AJ315" s="243"/>
      <c r="AK315" s="244"/>
    </row>
    <row r="316" spans="1:37" s="233" customFormat="1" x14ac:dyDescent="0.25">
      <c r="A316" s="48"/>
      <c r="B316" s="84" t="s">
        <v>96</v>
      </c>
      <c r="C316" s="37" t="s">
        <v>47</v>
      </c>
      <c r="D316" s="37">
        <v>10.3</v>
      </c>
      <c r="E316" s="38"/>
      <c r="F316" s="44"/>
      <c r="G316" s="202">
        <f t="shared" si="44"/>
        <v>0</v>
      </c>
      <c r="I316" s="234"/>
      <c r="J316" s="235"/>
      <c r="K316" s="236"/>
      <c r="L316" s="237"/>
      <c r="M316" s="238"/>
      <c r="N316" s="234"/>
      <c r="O316" s="235"/>
      <c r="P316" s="236"/>
      <c r="Q316" s="238"/>
      <c r="R316" s="234"/>
      <c r="S316" s="235"/>
      <c r="T316" s="236"/>
      <c r="U316" s="238"/>
      <c r="V316" s="234"/>
      <c r="W316" s="235"/>
      <c r="X316" s="236"/>
      <c r="Z316" s="239"/>
      <c r="AA316" s="235"/>
      <c r="AB316" s="235"/>
      <c r="AD316" s="240"/>
      <c r="AE316" s="241"/>
      <c r="AF316" s="242"/>
      <c r="AG316" s="242"/>
      <c r="AJ316" s="243"/>
      <c r="AK316" s="244"/>
    </row>
    <row r="317" spans="1:37" s="251" customFormat="1" ht="12.75" customHeight="1" x14ac:dyDescent="0.25">
      <c r="A317" s="245"/>
      <c r="B317" s="246"/>
      <c r="C317" s="247"/>
      <c r="D317" s="248"/>
      <c r="E317" s="248"/>
      <c r="F317" s="249"/>
      <c r="G317" s="250"/>
    </row>
    <row r="318" spans="1:37" s="233" customFormat="1" x14ac:dyDescent="0.25">
      <c r="A318" s="36" t="s">
        <v>155</v>
      </c>
      <c r="B318" s="36" t="s">
        <v>362</v>
      </c>
      <c r="C318" s="37" t="s">
        <v>87</v>
      </c>
      <c r="D318" s="37">
        <v>2</v>
      </c>
      <c r="E318" s="38"/>
      <c r="F318" s="44"/>
      <c r="G318" s="202">
        <f>E318*F318</f>
        <v>0</v>
      </c>
      <c r="I318" s="234"/>
      <c r="J318" s="235"/>
      <c r="K318" s="236"/>
      <c r="L318" s="237"/>
      <c r="M318" s="238"/>
      <c r="N318" s="234"/>
      <c r="O318" s="235"/>
      <c r="P318" s="236"/>
      <c r="Q318" s="238"/>
      <c r="R318" s="234"/>
      <c r="S318" s="235"/>
      <c r="T318" s="236"/>
      <c r="U318" s="238"/>
      <c r="V318" s="234"/>
      <c r="W318" s="235"/>
      <c r="X318" s="236"/>
      <c r="Z318" s="239"/>
      <c r="AA318" s="235"/>
      <c r="AB318" s="235"/>
      <c r="AD318" s="240"/>
      <c r="AE318" s="241"/>
      <c r="AF318" s="242"/>
      <c r="AG318" s="242"/>
      <c r="AH318" s="252"/>
      <c r="AI318" s="252"/>
      <c r="AJ318" s="253"/>
    </row>
    <row r="319" spans="1:37" s="251" customFormat="1" ht="12.75" customHeight="1" x14ac:dyDescent="0.25">
      <c r="A319" s="245"/>
      <c r="B319" s="246"/>
      <c r="C319" s="247"/>
      <c r="D319" s="248"/>
      <c r="E319" s="248"/>
      <c r="F319" s="249"/>
      <c r="G319" s="250"/>
    </row>
    <row r="320" spans="1:37" s="233" customFormat="1" x14ac:dyDescent="0.25">
      <c r="A320" s="36" t="s">
        <v>173</v>
      </c>
      <c r="B320" s="36" t="s">
        <v>174</v>
      </c>
      <c r="C320" s="37" t="s">
        <v>87</v>
      </c>
      <c r="D320" s="37">
        <v>2</v>
      </c>
      <c r="E320" s="38"/>
      <c r="F320" s="39"/>
      <c r="G320" s="202">
        <f>E320*F320</f>
        <v>0</v>
      </c>
      <c r="I320" s="234"/>
      <c r="J320" s="235"/>
      <c r="K320" s="236"/>
      <c r="L320" s="237"/>
      <c r="M320" s="238"/>
      <c r="N320" s="234"/>
      <c r="O320" s="235"/>
      <c r="P320" s="236"/>
      <c r="Q320" s="238"/>
      <c r="R320" s="234"/>
      <c r="S320" s="235"/>
      <c r="T320" s="236"/>
      <c r="U320" s="238"/>
      <c r="V320" s="234"/>
      <c r="W320" s="235"/>
      <c r="X320" s="236"/>
      <c r="Z320" s="239"/>
      <c r="AA320" s="235"/>
      <c r="AB320" s="235"/>
      <c r="AD320" s="240"/>
      <c r="AE320" s="241"/>
      <c r="AF320" s="242"/>
      <c r="AG320" s="242"/>
      <c r="AH320" s="252"/>
      <c r="AI320" s="252"/>
      <c r="AJ320" s="253"/>
    </row>
    <row r="321" spans="1:36" s="233" customFormat="1" x14ac:dyDescent="0.25">
      <c r="A321" s="36"/>
      <c r="B321" s="46" t="s">
        <v>363</v>
      </c>
      <c r="C321" s="37" t="s">
        <v>87</v>
      </c>
      <c r="D321" s="37">
        <v>2</v>
      </c>
      <c r="E321" s="38"/>
      <c r="F321" s="39"/>
      <c r="G321" s="202">
        <f>E321*F321</f>
        <v>0</v>
      </c>
      <c r="I321" s="234"/>
      <c r="J321" s="235"/>
      <c r="K321" s="236"/>
      <c r="L321" s="237"/>
      <c r="M321" s="238"/>
      <c r="N321" s="234"/>
      <c r="O321" s="235"/>
      <c r="P321" s="236"/>
      <c r="Q321" s="238"/>
      <c r="R321" s="234"/>
      <c r="S321" s="235"/>
      <c r="T321" s="236"/>
      <c r="U321" s="238"/>
      <c r="V321" s="234"/>
      <c r="W321" s="235"/>
      <c r="X321" s="236"/>
      <c r="Z321" s="239"/>
      <c r="AA321" s="235"/>
      <c r="AB321" s="235"/>
      <c r="AD321" s="240"/>
      <c r="AE321" s="241"/>
      <c r="AF321" s="242"/>
      <c r="AG321" s="242"/>
      <c r="AH321" s="252"/>
      <c r="AI321" s="252"/>
      <c r="AJ321" s="243"/>
    </row>
    <row r="322" spans="1:36" s="150" customFormat="1" ht="12.75" customHeight="1" thickBot="1" x14ac:dyDescent="0.3">
      <c r="A322" s="216"/>
      <c r="B322" s="217"/>
      <c r="C322" s="218"/>
      <c r="D322" s="218"/>
      <c r="E322" s="218"/>
      <c r="F322" s="219"/>
      <c r="G322" s="220"/>
    </row>
    <row r="323" spans="1:36" s="150" customFormat="1" ht="13.5" thickBot="1" x14ac:dyDescent="0.3">
      <c r="A323" s="151"/>
      <c r="C323" s="151"/>
      <c r="D323" s="151"/>
      <c r="E323" s="151"/>
      <c r="F323" s="152"/>
      <c r="G323" s="152"/>
    </row>
    <row r="324" spans="1:36" s="159" customFormat="1" ht="16.5" customHeight="1" x14ac:dyDescent="0.25">
      <c r="A324" s="153" t="s">
        <v>352</v>
      </c>
      <c r="B324" s="154"/>
      <c r="C324" s="1"/>
      <c r="D324" s="155"/>
      <c r="E324" s="254"/>
      <c r="F324" s="255" t="s">
        <v>350</v>
      </c>
      <c r="G324" s="203">
        <f>SUM(G307:G322)</f>
        <v>0</v>
      </c>
      <c r="H324" s="157"/>
      <c r="I324" s="158"/>
    </row>
    <row r="325" spans="1:36" s="159" customFormat="1" ht="16.5" customHeight="1" x14ac:dyDescent="0.25">
      <c r="A325" s="153" t="s">
        <v>353</v>
      </c>
      <c r="B325" s="160"/>
      <c r="C325" s="1"/>
      <c r="D325" s="161"/>
      <c r="E325" s="256"/>
      <c r="F325" s="257" t="s">
        <v>347</v>
      </c>
      <c r="G325" s="204">
        <f>G324*20%</f>
        <v>0</v>
      </c>
      <c r="H325" s="163"/>
      <c r="I325" s="163"/>
    </row>
    <row r="326" spans="1:36" s="159" customFormat="1" ht="16.5" customHeight="1" thickBot="1" x14ac:dyDescent="0.3">
      <c r="A326" s="153" t="s">
        <v>354</v>
      </c>
      <c r="B326" s="154"/>
      <c r="C326" s="1"/>
      <c r="D326" s="164"/>
      <c r="E326" s="258"/>
      <c r="F326" s="259" t="s">
        <v>351</v>
      </c>
      <c r="G326" s="205">
        <f>G324+G325</f>
        <v>0</v>
      </c>
      <c r="H326" s="163"/>
      <c r="I326" s="163"/>
    </row>
    <row r="327" spans="1:36" s="188" customFormat="1" x14ac:dyDescent="0.25">
      <c r="A327" s="19"/>
      <c r="B327" s="185"/>
      <c r="C327" s="186"/>
      <c r="D327" s="186"/>
      <c r="E327" s="19"/>
      <c r="F327" s="187"/>
      <c r="G327" s="27"/>
      <c r="AF327" s="189"/>
      <c r="AG327" s="189"/>
      <c r="AH327" s="50"/>
      <c r="AI327" s="51"/>
    </row>
    <row r="328" spans="1:36" s="188" customFormat="1" x14ac:dyDescent="0.25">
      <c r="A328" s="19"/>
      <c r="B328" s="19"/>
      <c r="C328" s="186"/>
      <c r="D328" s="186"/>
      <c r="E328" s="19"/>
      <c r="F328" s="187"/>
      <c r="G328" s="27"/>
      <c r="AF328" s="189"/>
      <c r="AG328" s="189"/>
      <c r="AH328" s="50"/>
      <c r="AI328" s="51"/>
    </row>
    <row r="329" spans="1:36" s="188" customFormat="1" x14ac:dyDescent="0.25">
      <c r="A329" s="19"/>
      <c r="B329" s="19"/>
      <c r="C329" s="186"/>
      <c r="D329" s="186"/>
      <c r="E329" s="19"/>
      <c r="F329" s="187"/>
      <c r="G329" s="27"/>
      <c r="AF329" s="189"/>
      <c r="AG329" s="189"/>
      <c r="AH329" s="50"/>
      <c r="AI329" s="51"/>
    </row>
    <row r="330" spans="1:36" s="188" customFormat="1" x14ac:dyDescent="0.25">
      <c r="A330" s="19"/>
      <c r="B330" s="19"/>
      <c r="C330" s="186"/>
      <c r="D330" s="186"/>
      <c r="E330" s="19"/>
      <c r="F330" s="187"/>
      <c r="G330" s="27"/>
      <c r="AF330" s="189"/>
      <c r="AG330" s="189"/>
      <c r="AH330" s="50"/>
      <c r="AI330" s="51"/>
    </row>
    <row r="331" spans="1:36" s="188" customFormat="1" x14ac:dyDescent="0.25">
      <c r="B331" s="19"/>
      <c r="F331" s="190"/>
      <c r="G331" s="189"/>
      <c r="AF331" s="189"/>
      <c r="AG331" s="189"/>
      <c r="AH331" s="50"/>
      <c r="AI331" s="51"/>
    </row>
    <row r="332" spans="1:36" s="188" customFormat="1" x14ac:dyDescent="0.25">
      <c r="A332" s="19"/>
      <c r="B332" s="191"/>
      <c r="C332" s="186"/>
      <c r="D332" s="19"/>
      <c r="E332" s="19"/>
      <c r="F332" s="187"/>
      <c r="G332" s="27"/>
      <c r="AF332" s="189"/>
      <c r="AG332" s="189"/>
      <c r="AH332" s="50"/>
      <c r="AI332" s="51"/>
    </row>
    <row r="333" spans="1:36" s="188" customFormat="1" x14ac:dyDescent="0.25">
      <c r="A333" s="192"/>
      <c r="B333" s="19"/>
      <c r="C333" s="186"/>
      <c r="D333" s="19"/>
      <c r="E333" s="19"/>
      <c r="F333" s="187"/>
      <c r="G333" s="27"/>
      <c r="AF333" s="189"/>
      <c r="AG333" s="189"/>
      <c r="AH333" s="50"/>
      <c r="AI333" s="51"/>
    </row>
    <row r="334" spans="1:36" x14ac:dyDescent="0.25">
      <c r="A334" s="192"/>
      <c r="B334" s="192"/>
      <c r="F334" s="187"/>
    </row>
    <row r="335" spans="1:36" x14ac:dyDescent="0.25">
      <c r="B335" s="185"/>
      <c r="D335" s="186"/>
      <c r="F335" s="187"/>
    </row>
    <row r="336" spans="1:36" x14ac:dyDescent="0.25">
      <c r="D336" s="186"/>
      <c r="F336" s="187"/>
    </row>
    <row r="337" spans="1:38" x14ac:dyDescent="0.25">
      <c r="B337" s="185"/>
      <c r="D337" s="186"/>
      <c r="F337" s="187"/>
    </row>
    <row r="338" spans="1:38" x14ac:dyDescent="0.25">
      <c r="B338" s="19"/>
      <c r="D338" s="186"/>
      <c r="F338" s="187"/>
    </row>
    <row r="339" spans="1:38" x14ac:dyDescent="0.25">
      <c r="B339" s="191"/>
      <c r="F339" s="187"/>
    </row>
    <row r="340" spans="1:38" x14ac:dyDescent="0.25">
      <c r="B340" s="19"/>
      <c r="F340" s="187"/>
    </row>
    <row r="341" spans="1:38" x14ac:dyDescent="0.25">
      <c r="A341" s="192"/>
      <c r="B341" s="192"/>
      <c r="F341" s="187"/>
    </row>
    <row r="342" spans="1:38" x14ac:dyDescent="0.25">
      <c r="B342" s="194"/>
      <c r="F342" s="187"/>
    </row>
    <row r="343" spans="1:38" s="27" customFormat="1" x14ac:dyDescent="0.25">
      <c r="A343" s="19"/>
      <c r="B343" s="195"/>
      <c r="C343" s="186"/>
      <c r="D343" s="19"/>
      <c r="E343" s="19"/>
      <c r="F343" s="187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H343" s="50"/>
      <c r="AI343" s="51"/>
      <c r="AJ343" s="19"/>
      <c r="AK343" s="19"/>
      <c r="AL343" s="19"/>
    </row>
    <row r="344" spans="1:38" s="27" customFormat="1" x14ac:dyDescent="0.25">
      <c r="A344" s="19"/>
      <c r="B344" s="195"/>
      <c r="C344" s="186"/>
      <c r="D344" s="19"/>
      <c r="E344" s="19"/>
      <c r="F344" s="187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H344" s="50"/>
      <c r="AI344" s="51"/>
      <c r="AJ344" s="19"/>
      <c r="AK344" s="19"/>
      <c r="AL344" s="19"/>
    </row>
    <row r="345" spans="1:38" s="27" customFormat="1" x14ac:dyDescent="0.25">
      <c r="A345" s="19"/>
      <c r="B345" s="195"/>
      <c r="C345" s="186"/>
      <c r="D345" s="19"/>
      <c r="E345" s="19"/>
      <c r="F345" s="187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H345" s="50"/>
      <c r="AI345" s="51"/>
      <c r="AJ345" s="19"/>
      <c r="AK345" s="19"/>
      <c r="AL345" s="19"/>
    </row>
    <row r="346" spans="1:38" s="27" customFormat="1" x14ac:dyDescent="0.25">
      <c r="A346" s="19"/>
      <c r="B346" s="195"/>
      <c r="C346" s="186"/>
      <c r="D346" s="19"/>
      <c r="E346" s="19"/>
      <c r="F346" s="187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H346" s="50"/>
      <c r="AI346" s="51"/>
      <c r="AJ346" s="19"/>
      <c r="AK346" s="19"/>
      <c r="AL346" s="19"/>
    </row>
    <row r="347" spans="1:38" s="27" customFormat="1" x14ac:dyDescent="0.25">
      <c r="A347" s="19"/>
      <c r="B347" s="195"/>
      <c r="C347" s="186"/>
      <c r="D347" s="19"/>
      <c r="E347" s="19"/>
      <c r="F347" s="187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H347" s="50"/>
      <c r="AI347" s="51"/>
      <c r="AJ347" s="19"/>
      <c r="AK347" s="19"/>
      <c r="AL347" s="19"/>
    </row>
    <row r="348" spans="1:38" s="27" customFormat="1" x14ac:dyDescent="0.25">
      <c r="A348" s="19"/>
      <c r="B348" s="195"/>
      <c r="C348" s="186"/>
      <c r="D348" s="19"/>
      <c r="E348" s="19"/>
      <c r="F348" s="187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H348" s="50"/>
      <c r="AI348" s="51"/>
      <c r="AJ348" s="19"/>
      <c r="AK348" s="19"/>
      <c r="AL348" s="19"/>
    </row>
    <row r="349" spans="1:38" s="27" customFormat="1" x14ac:dyDescent="0.25">
      <c r="A349" s="19"/>
      <c r="B349" s="196"/>
      <c r="C349" s="186"/>
      <c r="D349" s="19"/>
      <c r="E349" s="19"/>
      <c r="F349" s="187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H349" s="50"/>
      <c r="AI349" s="51"/>
      <c r="AJ349" s="19"/>
      <c r="AK349" s="19"/>
      <c r="AL349" s="19"/>
    </row>
    <row r="350" spans="1:38" s="27" customFormat="1" x14ac:dyDescent="0.25">
      <c r="A350" s="19"/>
      <c r="B350" s="195"/>
      <c r="C350" s="186"/>
      <c r="D350" s="19"/>
      <c r="E350" s="19"/>
      <c r="F350" s="187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H350" s="50"/>
      <c r="AI350" s="51"/>
      <c r="AJ350" s="19"/>
      <c r="AK350" s="19"/>
      <c r="AL350" s="19"/>
    </row>
    <row r="351" spans="1:38" s="27" customFormat="1" x14ac:dyDescent="0.25">
      <c r="A351" s="192"/>
      <c r="B351" s="197"/>
      <c r="C351" s="186"/>
      <c r="D351" s="19"/>
      <c r="E351" s="19"/>
      <c r="F351" s="187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H351" s="50"/>
      <c r="AI351" s="51"/>
      <c r="AJ351" s="19"/>
      <c r="AK351" s="19"/>
      <c r="AL351" s="19"/>
    </row>
    <row r="352" spans="1:38" s="27" customFormat="1" x14ac:dyDescent="0.25">
      <c r="A352" s="19"/>
      <c r="B352" s="195"/>
      <c r="C352" s="186"/>
      <c r="D352" s="19"/>
      <c r="E352" s="19"/>
      <c r="F352" s="187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H352" s="50"/>
      <c r="AI352" s="51"/>
      <c r="AJ352" s="19"/>
      <c r="AK352" s="19"/>
      <c r="AL352" s="19"/>
    </row>
    <row r="353" spans="1:38" s="27" customFormat="1" x14ac:dyDescent="0.25">
      <c r="A353" s="19"/>
      <c r="B353" s="195"/>
      <c r="C353" s="186"/>
      <c r="D353" s="19"/>
      <c r="E353" s="19"/>
      <c r="F353" s="187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H353" s="50"/>
      <c r="AI353" s="51"/>
      <c r="AJ353" s="19"/>
      <c r="AK353" s="19"/>
      <c r="AL353" s="19"/>
    </row>
    <row r="354" spans="1:38" s="27" customFormat="1" x14ac:dyDescent="0.25">
      <c r="A354" s="19"/>
      <c r="B354" s="195"/>
      <c r="C354" s="186"/>
      <c r="D354" s="19"/>
      <c r="E354" s="19"/>
      <c r="F354" s="187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H354" s="50"/>
      <c r="AI354" s="51"/>
      <c r="AJ354" s="19"/>
      <c r="AK354" s="19"/>
      <c r="AL354" s="19"/>
    </row>
    <row r="355" spans="1:38" s="27" customFormat="1" x14ac:dyDescent="0.25">
      <c r="A355" s="19"/>
      <c r="B355" s="196"/>
      <c r="C355" s="186"/>
      <c r="D355" s="19"/>
      <c r="E355" s="19"/>
      <c r="F355" s="187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H355" s="50"/>
      <c r="AI355" s="51"/>
      <c r="AJ355" s="19"/>
      <c r="AK355" s="19"/>
      <c r="AL355" s="19"/>
    </row>
    <row r="356" spans="1:38" s="27" customFormat="1" x14ac:dyDescent="0.25">
      <c r="A356" s="19"/>
      <c r="B356" s="195"/>
      <c r="C356" s="186"/>
      <c r="D356" s="19"/>
      <c r="E356" s="19"/>
      <c r="F356" s="187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H356" s="50"/>
      <c r="AI356" s="51"/>
      <c r="AJ356" s="19"/>
      <c r="AK356" s="19"/>
      <c r="AL356" s="19"/>
    </row>
    <row r="357" spans="1:38" s="27" customFormat="1" x14ac:dyDescent="0.25">
      <c r="A357" s="192"/>
      <c r="B357" s="197"/>
      <c r="C357" s="186"/>
      <c r="D357" s="19"/>
      <c r="E357" s="19"/>
      <c r="F357" s="187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H357" s="50"/>
      <c r="AI357" s="51"/>
      <c r="AJ357" s="19"/>
      <c r="AK357" s="19"/>
      <c r="AL357" s="19"/>
    </row>
    <row r="358" spans="1:38" s="27" customFormat="1" x14ac:dyDescent="0.25">
      <c r="A358" s="19"/>
      <c r="B358" s="195"/>
      <c r="C358" s="186"/>
      <c r="D358" s="19"/>
      <c r="E358" s="19"/>
      <c r="F358" s="187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H358" s="50"/>
      <c r="AI358" s="51"/>
      <c r="AJ358" s="19"/>
      <c r="AK358" s="19"/>
      <c r="AL358" s="19"/>
    </row>
    <row r="359" spans="1:38" s="27" customFormat="1" x14ac:dyDescent="0.25">
      <c r="A359" s="19"/>
      <c r="B359" s="194"/>
      <c r="C359" s="186"/>
      <c r="D359" s="19"/>
      <c r="E359" s="19"/>
      <c r="F359" s="187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H359" s="50"/>
      <c r="AI359" s="51"/>
      <c r="AJ359" s="19"/>
      <c r="AK359" s="19"/>
      <c r="AL359" s="19"/>
    </row>
    <row r="360" spans="1:38" s="27" customFormat="1" x14ac:dyDescent="0.25">
      <c r="A360" s="19"/>
      <c r="B360" s="195"/>
      <c r="C360" s="186"/>
      <c r="D360" s="19"/>
      <c r="E360" s="19"/>
      <c r="F360" s="187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H360" s="50"/>
      <c r="AI360" s="51"/>
      <c r="AJ360" s="19"/>
      <c r="AK360" s="19"/>
      <c r="AL360" s="19"/>
    </row>
    <row r="361" spans="1:38" s="27" customFormat="1" x14ac:dyDescent="0.25">
      <c r="A361" s="192"/>
      <c r="B361" s="197"/>
      <c r="C361" s="186"/>
      <c r="D361" s="19"/>
      <c r="E361" s="19"/>
      <c r="F361" s="187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H361" s="50"/>
      <c r="AI361" s="51"/>
      <c r="AJ361" s="19"/>
      <c r="AK361" s="19"/>
      <c r="AL361" s="19"/>
    </row>
    <row r="362" spans="1:38" s="27" customFormat="1" x14ac:dyDescent="0.25">
      <c r="A362" s="19"/>
      <c r="B362" s="195"/>
      <c r="C362" s="186"/>
      <c r="D362" s="19"/>
      <c r="E362" s="19"/>
      <c r="F362" s="187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H362" s="50"/>
      <c r="AI362" s="51"/>
      <c r="AJ362" s="19"/>
      <c r="AK362" s="19"/>
      <c r="AL362" s="19"/>
    </row>
    <row r="363" spans="1:38" s="27" customFormat="1" x14ac:dyDescent="0.25">
      <c r="A363" s="19"/>
      <c r="B363" s="196"/>
      <c r="C363" s="186"/>
      <c r="D363" s="19"/>
      <c r="E363" s="19"/>
      <c r="F363" s="187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H363" s="50"/>
      <c r="AI363" s="51"/>
      <c r="AJ363" s="19"/>
      <c r="AK363" s="19"/>
      <c r="AL363" s="19"/>
    </row>
    <row r="364" spans="1:38" s="27" customFormat="1" x14ac:dyDescent="0.25">
      <c r="A364" s="19"/>
      <c r="B364" s="195"/>
      <c r="C364" s="186"/>
      <c r="D364" s="19"/>
      <c r="E364" s="19"/>
      <c r="F364" s="187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H364" s="50"/>
      <c r="AI364" s="51"/>
      <c r="AJ364" s="19"/>
      <c r="AK364" s="19"/>
      <c r="AL364" s="19"/>
    </row>
    <row r="365" spans="1:38" s="27" customFormat="1" x14ac:dyDescent="0.25">
      <c r="A365" s="19"/>
      <c r="B365" s="197"/>
      <c r="C365" s="186"/>
      <c r="D365" s="19"/>
      <c r="E365" s="19"/>
      <c r="F365" s="187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H365" s="50"/>
      <c r="AI365" s="51"/>
      <c r="AJ365" s="19"/>
      <c r="AK365" s="19"/>
      <c r="AL365" s="19"/>
    </row>
    <row r="366" spans="1:38" s="27" customFormat="1" x14ac:dyDescent="0.25">
      <c r="A366" s="19"/>
      <c r="B366" s="198"/>
      <c r="C366" s="186"/>
      <c r="D366" s="19"/>
      <c r="E366" s="19"/>
      <c r="F366" s="187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H366" s="50"/>
      <c r="AI366" s="51"/>
      <c r="AJ366" s="19"/>
      <c r="AK366" s="19"/>
      <c r="AL366" s="19"/>
    </row>
    <row r="367" spans="1:38" s="27" customFormat="1" x14ac:dyDescent="0.25">
      <c r="A367" s="19"/>
      <c r="B367" s="195"/>
      <c r="C367" s="186"/>
      <c r="D367" s="19"/>
      <c r="E367" s="19"/>
      <c r="F367" s="187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H367" s="50"/>
      <c r="AI367" s="51"/>
      <c r="AJ367" s="19"/>
      <c r="AK367" s="19"/>
      <c r="AL367" s="19"/>
    </row>
    <row r="368" spans="1:38" s="27" customFormat="1" x14ac:dyDescent="0.25">
      <c r="A368" s="19"/>
      <c r="B368" s="196"/>
      <c r="C368" s="186"/>
      <c r="D368" s="19"/>
      <c r="E368" s="19"/>
      <c r="F368" s="187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H368" s="50"/>
      <c r="AI368" s="51"/>
      <c r="AJ368" s="19"/>
      <c r="AK368" s="19"/>
      <c r="AL368" s="19"/>
    </row>
    <row r="369" spans="1:38" s="27" customFormat="1" x14ac:dyDescent="0.25">
      <c r="A369" s="19"/>
      <c r="B369" s="195"/>
      <c r="C369" s="186"/>
      <c r="D369" s="19"/>
      <c r="E369" s="19"/>
      <c r="F369" s="187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H369" s="50"/>
      <c r="AI369" s="51"/>
      <c r="AJ369" s="19"/>
      <c r="AK369" s="19"/>
      <c r="AL369" s="19"/>
    </row>
    <row r="370" spans="1:38" s="27" customFormat="1" x14ac:dyDescent="0.25">
      <c r="A370" s="19"/>
      <c r="B370" s="199"/>
      <c r="C370" s="186"/>
      <c r="D370" s="19"/>
      <c r="E370" s="19"/>
      <c r="F370" s="187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H370" s="50"/>
      <c r="AI370" s="51"/>
      <c r="AJ370" s="19"/>
      <c r="AK370" s="19"/>
      <c r="AL370" s="19"/>
    </row>
    <row r="371" spans="1:38" s="27" customFormat="1" x14ac:dyDescent="0.25">
      <c r="A371" s="19"/>
      <c r="B371" s="185"/>
      <c r="C371" s="186"/>
      <c r="D371" s="19"/>
      <c r="E371" s="19"/>
      <c r="F371" s="187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H371" s="50"/>
      <c r="AI371" s="51"/>
      <c r="AJ371" s="19"/>
      <c r="AK371" s="19"/>
      <c r="AL371" s="19"/>
    </row>
    <row r="372" spans="1:38" s="27" customFormat="1" x14ac:dyDescent="0.25">
      <c r="A372" s="19"/>
      <c r="B372" s="185"/>
      <c r="C372" s="186"/>
      <c r="D372" s="19"/>
      <c r="E372" s="19"/>
      <c r="F372" s="187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H372" s="50"/>
      <c r="AI372" s="51"/>
      <c r="AJ372" s="19"/>
      <c r="AK372" s="19"/>
      <c r="AL372" s="19"/>
    </row>
    <row r="373" spans="1:38" s="27" customFormat="1" x14ac:dyDescent="0.25">
      <c r="A373" s="19"/>
      <c r="B373" s="185"/>
      <c r="C373" s="186"/>
      <c r="D373" s="19"/>
      <c r="E373" s="19"/>
      <c r="F373" s="187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H373" s="50"/>
      <c r="AI373" s="51"/>
      <c r="AJ373" s="19"/>
      <c r="AK373" s="19"/>
      <c r="AL373" s="19"/>
    </row>
    <row r="374" spans="1:38" s="27" customFormat="1" x14ac:dyDescent="0.25">
      <c r="A374" s="19"/>
      <c r="B374" s="199"/>
      <c r="C374" s="186"/>
      <c r="D374" s="19"/>
      <c r="E374" s="19"/>
      <c r="F374" s="187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H374" s="50"/>
      <c r="AI374" s="51"/>
      <c r="AJ374" s="19"/>
      <c r="AK374" s="19"/>
      <c r="AL374" s="19"/>
    </row>
    <row r="375" spans="1:38" s="27" customFormat="1" x14ac:dyDescent="0.25">
      <c r="A375" s="19"/>
      <c r="B375" s="200"/>
      <c r="C375" s="186"/>
      <c r="D375" s="19"/>
      <c r="E375" s="19"/>
      <c r="F375" s="187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H375" s="50"/>
      <c r="AI375" s="51"/>
      <c r="AJ375" s="19"/>
      <c r="AK375" s="19"/>
      <c r="AL375" s="19"/>
    </row>
    <row r="376" spans="1:38" s="27" customFormat="1" x14ac:dyDescent="0.25">
      <c r="A376" s="19"/>
      <c r="B376" s="200"/>
      <c r="C376" s="186"/>
      <c r="D376" s="19"/>
      <c r="E376" s="19"/>
      <c r="F376" s="187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H376" s="50"/>
      <c r="AI376" s="51"/>
      <c r="AJ376" s="19"/>
      <c r="AK376" s="19"/>
      <c r="AL376" s="19"/>
    </row>
    <row r="377" spans="1:38" s="27" customFormat="1" x14ac:dyDescent="0.25">
      <c r="A377" s="19"/>
      <c r="B377" s="200"/>
      <c r="C377" s="186"/>
      <c r="D377" s="19"/>
      <c r="E377" s="19"/>
      <c r="F377" s="187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H377" s="50"/>
      <c r="AI377" s="51"/>
      <c r="AJ377" s="19"/>
      <c r="AK377" s="19"/>
      <c r="AL377" s="19"/>
    </row>
    <row r="378" spans="1:38" s="27" customFormat="1" x14ac:dyDescent="0.25">
      <c r="A378" s="19"/>
      <c r="B378" s="200"/>
      <c r="C378" s="186"/>
      <c r="D378" s="19"/>
      <c r="E378" s="19"/>
      <c r="F378" s="187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H378" s="50"/>
      <c r="AI378" s="51"/>
      <c r="AJ378" s="19"/>
      <c r="AK378" s="19"/>
      <c r="AL378" s="19"/>
    </row>
    <row r="379" spans="1:38" s="27" customFormat="1" x14ac:dyDescent="0.25">
      <c r="A379" s="19"/>
      <c r="B379" s="200"/>
      <c r="C379" s="186"/>
      <c r="D379" s="19"/>
      <c r="E379" s="19"/>
      <c r="F379" s="187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H379" s="50"/>
      <c r="AI379" s="51"/>
      <c r="AJ379" s="19"/>
      <c r="AK379" s="19"/>
      <c r="AL379" s="19"/>
    </row>
    <row r="380" spans="1:38" s="27" customFormat="1" x14ac:dyDescent="0.25">
      <c r="A380" s="19"/>
      <c r="B380" s="200"/>
      <c r="C380" s="186"/>
      <c r="D380" s="19"/>
      <c r="E380" s="19"/>
      <c r="F380" s="187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H380" s="50"/>
      <c r="AI380" s="51"/>
      <c r="AJ380" s="19"/>
      <c r="AK380" s="19"/>
      <c r="AL380" s="19"/>
    </row>
    <row r="381" spans="1:38" s="27" customFormat="1" x14ac:dyDescent="0.25">
      <c r="A381" s="19"/>
      <c r="B381" s="200"/>
      <c r="C381" s="186"/>
      <c r="D381" s="19"/>
      <c r="E381" s="19"/>
      <c r="F381" s="187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H381" s="50"/>
      <c r="AI381" s="51"/>
      <c r="AJ381" s="19"/>
      <c r="AK381" s="19"/>
      <c r="AL381" s="19"/>
    </row>
    <row r="382" spans="1:38" s="27" customFormat="1" x14ac:dyDescent="0.25">
      <c r="A382" s="19"/>
      <c r="B382" s="200"/>
      <c r="C382" s="186"/>
      <c r="D382" s="19"/>
      <c r="E382" s="19"/>
      <c r="F382" s="187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H382" s="50"/>
      <c r="AI382" s="51"/>
      <c r="AJ382" s="19"/>
      <c r="AK382" s="19"/>
      <c r="AL382" s="19"/>
    </row>
    <row r="383" spans="1:38" s="27" customFormat="1" x14ac:dyDescent="0.25">
      <c r="A383" s="19"/>
      <c r="B383" s="200"/>
      <c r="C383" s="186"/>
      <c r="D383" s="19"/>
      <c r="E383" s="19"/>
      <c r="F383" s="187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H383" s="50"/>
      <c r="AI383" s="51"/>
      <c r="AJ383" s="19"/>
      <c r="AK383" s="19"/>
      <c r="AL383" s="19"/>
    </row>
    <row r="384" spans="1:38" s="27" customFormat="1" x14ac:dyDescent="0.25">
      <c r="A384" s="19"/>
      <c r="B384" s="200"/>
      <c r="C384" s="186"/>
      <c r="D384" s="19"/>
      <c r="E384" s="19"/>
      <c r="F384" s="187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H384" s="50"/>
      <c r="AI384" s="51"/>
      <c r="AJ384" s="19"/>
      <c r="AK384" s="19"/>
      <c r="AL384" s="19"/>
    </row>
    <row r="385" spans="1:38" s="27" customFormat="1" x14ac:dyDescent="0.25">
      <c r="A385" s="19"/>
      <c r="B385" s="200"/>
      <c r="C385" s="186"/>
      <c r="D385" s="19"/>
      <c r="E385" s="19"/>
      <c r="F385" s="187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H385" s="50"/>
      <c r="AI385" s="51"/>
      <c r="AJ385" s="19"/>
      <c r="AK385" s="19"/>
      <c r="AL385" s="19"/>
    </row>
    <row r="386" spans="1:38" s="27" customFormat="1" x14ac:dyDescent="0.25">
      <c r="A386" s="19"/>
      <c r="B386" s="200"/>
      <c r="C386" s="186"/>
      <c r="D386" s="19"/>
      <c r="E386" s="19"/>
      <c r="F386" s="187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H386" s="50"/>
      <c r="AI386" s="51"/>
      <c r="AJ386" s="19"/>
      <c r="AK386" s="19"/>
      <c r="AL386" s="19"/>
    </row>
    <row r="387" spans="1:38" s="27" customFormat="1" x14ac:dyDescent="0.25">
      <c r="A387" s="19"/>
      <c r="B387" s="200"/>
      <c r="C387" s="186"/>
      <c r="D387" s="19"/>
      <c r="E387" s="19"/>
      <c r="F387" s="187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H387" s="50"/>
      <c r="AI387" s="51"/>
      <c r="AJ387" s="19"/>
      <c r="AK387" s="19"/>
      <c r="AL387" s="19"/>
    </row>
    <row r="388" spans="1:38" s="27" customFormat="1" x14ac:dyDescent="0.25">
      <c r="A388" s="19"/>
      <c r="B388" s="200"/>
      <c r="C388" s="186"/>
      <c r="D388" s="19"/>
      <c r="E388" s="19"/>
      <c r="F388" s="187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H388" s="50"/>
      <c r="AI388" s="51"/>
      <c r="AJ388" s="19"/>
      <c r="AK388" s="19"/>
      <c r="AL388" s="19"/>
    </row>
    <row r="389" spans="1:38" s="27" customFormat="1" x14ac:dyDescent="0.25">
      <c r="A389" s="19"/>
      <c r="B389" s="200"/>
      <c r="C389" s="186"/>
      <c r="D389" s="19"/>
      <c r="E389" s="19"/>
      <c r="F389" s="187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H389" s="50"/>
      <c r="AI389" s="51"/>
      <c r="AJ389" s="19"/>
      <c r="AK389" s="19"/>
      <c r="AL389" s="19"/>
    </row>
    <row r="390" spans="1:38" s="27" customFormat="1" x14ac:dyDescent="0.25">
      <c r="A390" s="19"/>
      <c r="B390" s="200"/>
      <c r="C390" s="186"/>
      <c r="D390" s="19"/>
      <c r="E390" s="19"/>
      <c r="F390" s="187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H390" s="50"/>
      <c r="AI390" s="51"/>
      <c r="AJ390" s="19"/>
      <c r="AK390" s="19"/>
      <c r="AL390" s="19"/>
    </row>
    <row r="391" spans="1:38" s="27" customFormat="1" x14ac:dyDescent="0.25">
      <c r="A391" s="19"/>
      <c r="B391" s="200"/>
      <c r="C391" s="186"/>
      <c r="D391" s="19"/>
      <c r="E391" s="19"/>
      <c r="F391" s="187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H391" s="50"/>
      <c r="AI391" s="51"/>
      <c r="AJ391" s="19"/>
      <c r="AK391" s="19"/>
      <c r="AL391" s="19"/>
    </row>
    <row r="392" spans="1:38" s="27" customFormat="1" x14ac:dyDescent="0.25">
      <c r="A392" s="19"/>
      <c r="B392" s="200"/>
      <c r="C392" s="186"/>
      <c r="D392" s="19"/>
      <c r="E392" s="19"/>
      <c r="F392" s="187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H392" s="50"/>
      <c r="AI392" s="51"/>
      <c r="AJ392" s="19"/>
      <c r="AK392" s="19"/>
      <c r="AL392" s="19"/>
    </row>
    <row r="393" spans="1:38" s="27" customFormat="1" x14ac:dyDescent="0.25">
      <c r="A393" s="19"/>
      <c r="B393" s="200"/>
      <c r="C393" s="186"/>
      <c r="D393" s="19"/>
      <c r="E393" s="19"/>
      <c r="F393" s="187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H393" s="50"/>
      <c r="AI393" s="51"/>
      <c r="AJ393" s="19"/>
      <c r="AK393" s="19"/>
      <c r="AL393" s="19"/>
    </row>
    <row r="394" spans="1:38" s="27" customFormat="1" x14ac:dyDescent="0.25">
      <c r="A394" s="19"/>
      <c r="B394" s="199"/>
      <c r="C394" s="186"/>
      <c r="D394" s="19"/>
      <c r="E394" s="19"/>
      <c r="F394" s="187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H394" s="50"/>
      <c r="AI394" s="51"/>
      <c r="AJ394" s="19"/>
      <c r="AK394" s="19"/>
      <c r="AL394" s="19"/>
    </row>
    <row r="395" spans="1:38" s="27" customFormat="1" x14ac:dyDescent="0.25">
      <c r="A395" s="19"/>
      <c r="B395" s="185"/>
      <c r="C395" s="186"/>
      <c r="D395" s="19"/>
      <c r="E395" s="19"/>
      <c r="F395" s="187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H395" s="50"/>
      <c r="AI395" s="51"/>
      <c r="AJ395" s="19"/>
      <c r="AK395" s="19"/>
      <c r="AL395" s="19"/>
    </row>
    <row r="396" spans="1:38" s="27" customFormat="1" x14ac:dyDescent="0.25">
      <c r="A396" s="19"/>
      <c r="B396" s="185"/>
      <c r="C396" s="186"/>
      <c r="D396" s="19"/>
      <c r="E396" s="19"/>
      <c r="F396" s="187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H396" s="50"/>
      <c r="AI396" s="51"/>
      <c r="AJ396" s="19"/>
      <c r="AK396" s="19"/>
      <c r="AL396" s="19"/>
    </row>
    <row r="397" spans="1:38" s="27" customFormat="1" x14ac:dyDescent="0.25">
      <c r="A397" s="19"/>
      <c r="B397" s="185"/>
      <c r="C397" s="186"/>
      <c r="D397" s="19"/>
      <c r="E397" s="19"/>
      <c r="F397" s="187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H397" s="50"/>
      <c r="AI397" s="51"/>
      <c r="AJ397" s="19"/>
      <c r="AK397" s="19"/>
      <c r="AL397" s="19"/>
    </row>
    <row r="398" spans="1:38" s="27" customFormat="1" x14ac:dyDescent="0.25">
      <c r="A398" s="19"/>
      <c r="B398" s="199"/>
      <c r="C398" s="186"/>
      <c r="D398" s="19"/>
      <c r="E398" s="19"/>
      <c r="F398" s="187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H398" s="50"/>
      <c r="AI398" s="51"/>
      <c r="AJ398" s="19"/>
      <c r="AK398" s="19"/>
      <c r="AL398" s="19"/>
    </row>
    <row r="399" spans="1:38" s="27" customFormat="1" x14ac:dyDescent="0.25">
      <c r="A399" s="19"/>
      <c r="B399" s="200"/>
      <c r="C399" s="186"/>
      <c r="D399" s="19"/>
      <c r="E399" s="19"/>
      <c r="F399" s="187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H399" s="50"/>
      <c r="AI399" s="51"/>
      <c r="AJ399" s="19"/>
      <c r="AK399" s="19"/>
      <c r="AL399" s="19"/>
    </row>
    <row r="400" spans="1:38" s="27" customFormat="1" x14ac:dyDescent="0.25">
      <c r="A400" s="19"/>
      <c r="B400" s="200"/>
      <c r="C400" s="186"/>
      <c r="D400" s="19"/>
      <c r="E400" s="19"/>
      <c r="F400" s="187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H400" s="50"/>
      <c r="AI400" s="51"/>
      <c r="AJ400" s="19"/>
      <c r="AK400" s="19"/>
      <c r="AL400" s="19"/>
    </row>
    <row r="401" spans="1:38" s="27" customFormat="1" x14ac:dyDescent="0.25">
      <c r="A401" s="19"/>
      <c r="B401" s="200"/>
      <c r="C401" s="186"/>
      <c r="D401" s="19"/>
      <c r="E401" s="19"/>
      <c r="F401" s="187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H401" s="50"/>
      <c r="AI401" s="51"/>
      <c r="AJ401" s="19"/>
      <c r="AK401" s="19"/>
      <c r="AL401" s="19"/>
    </row>
    <row r="402" spans="1:38" s="27" customFormat="1" x14ac:dyDescent="0.25">
      <c r="A402" s="19"/>
      <c r="B402" s="200"/>
      <c r="C402" s="186"/>
      <c r="D402" s="19"/>
      <c r="E402" s="19"/>
      <c r="F402" s="187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H402" s="50"/>
      <c r="AI402" s="51"/>
      <c r="AJ402" s="19"/>
      <c r="AK402" s="19"/>
      <c r="AL402" s="19"/>
    </row>
    <row r="403" spans="1:38" s="27" customFormat="1" x14ac:dyDescent="0.25">
      <c r="A403" s="19"/>
      <c r="B403" s="200"/>
      <c r="C403" s="186"/>
      <c r="D403" s="19"/>
      <c r="E403" s="19"/>
      <c r="F403" s="187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H403" s="50"/>
      <c r="AI403" s="51"/>
      <c r="AJ403" s="19"/>
      <c r="AK403" s="19"/>
      <c r="AL403" s="19"/>
    </row>
    <row r="404" spans="1:38" s="27" customFormat="1" x14ac:dyDescent="0.25">
      <c r="A404" s="19"/>
      <c r="B404" s="200"/>
      <c r="C404" s="186"/>
      <c r="D404" s="19"/>
      <c r="E404" s="19"/>
      <c r="F404" s="187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H404" s="50"/>
      <c r="AI404" s="51"/>
      <c r="AJ404" s="19"/>
      <c r="AK404" s="19"/>
      <c r="AL404" s="19"/>
    </row>
    <row r="405" spans="1:38" s="27" customFormat="1" x14ac:dyDescent="0.25">
      <c r="A405" s="19"/>
      <c r="B405" s="200"/>
      <c r="C405" s="186"/>
      <c r="D405" s="19"/>
      <c r="E405" s="19"/>
      <c r="F405" s="187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H405" s="50"/>
      <c r="AI405" s="51"/>
      <c r="AJ405" s="19"/>
      <c r="AK405" s="19"/>
      <c r="AL405" s="19"/>
    </row>
    <row r="406" spans="1:38" s="27" customFormat="1" x14ac:dyDescent="0.25">
      <c r="A406" s="19"/>
      <c r="B406" s="200"/>
      <c r="C406" s="186"/>
      <c r="D406" s="19"/>
      <c r="E406" s="19"/>
      <c r="F406" s="187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H406" s="50"/>
      <c r="AI406" s="51"/>
      <c r="AJ406" s="19"/>
      <c r="AK406" s="19"/>
      <c r="AL406" s="19"/>
    </row>
    <row r="407" spans="1:38" s="27" customFormat="1" x14ac:dyDescent="0.25">
      <c r="A407" s="19"/>
      <c r="B407" s="193"/>
      <c r="C407" s="186"/>
      <c r="D407" s="19"/>
      <c r="E407" s="19"/>
      <c r="F407" s="187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H407" s="50"/>
      <c r="AI407" s="51"/>
      <c r="AJ407" s="19"/>
      <c r="AK407" s="19"/>
      <c r="AL407" s="19"/>
    </row>
    <row r="408" spans="1:38" s="27" customFormat="1" x14ac:dyDescent="0.25">
      <c r="A408" s="19"/>
      <c r="B408" s="193"/>
      <c r="C408" s="186"/>
      <c r="D408" s="19"/>
      <c r="E408" s="19"/>
      <c r="F408" s="187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H408" s="50"/>
      <c r="AI408" s="51"/>
      <c r="AJ408" s="19"/>
      <c r="AK408" s="19"/>
      <c r="AL408" s="19"/>
    </row>
    <row r="409" spans="1:38" s="27" customFormat="1" x14ac:dyDescent="0.25">
      <c r="A409" s="19"/>
      <c r="B409" s="193"/>
      <c r="C409" s="186"/>
      <c r="D409" s="19"/>
      <c r="E409" s="19"/>
      <c r="F409" s="187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H409" s="50"/>
      <c r="AI409" s="51"/>
      <c r="AJ409" s="19"/>
      <c r="AK409" s="19"/>
      <c r="AL409" s="19"/>
    </row>
    <row r="410" spans="1:38" s="27" customFormat="1" x14ac:dyDescent="0.25">
      <c r="A410" s="19"/>
      <c r="B410" s="193"/>
      <c r="C410" s="186"/>
      <c r="D410" s="19"/>
      <c r="E410" s="19"/>
      <c r="F410" s="187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H410" s="50"/>
      <c r="AI410" s="51"/>
      <c r="AJ410" s="19"/>
      <c r="AK410" s="19"/>
      <c r="AL410" s="19"/>
    </row>
    <row r="411" spans="1:38" s="27" customFormat="1" x14ac:dyDescent="0.25">
      <c r="A411" s="19"/>
      <c r="B411" s="193"/>
      <c r="C411" s="186"/>
      <c r="D411" s="19"/>
      <c r="E411" s="19"/>
      <c r="F411" s="187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H411" s="50"/>
      <c r="AI411" s="51"/>
      <c r="AJ411" s="19"/>
      <c r="AK411" s="19"/>
      <c r="AL411" s="19"/>
    </row>
    <row r="412" spans="1:38" s="27" customFormat="1" x14ac:dyDescent="0.25">
      <c r="A412" s="19"/>
      <c r="B412" s="193"/>
      <c r="C412" s="186"/>
      <c r="D412" s="19"/>
      <c r="E412" s="19"/>
      <c r="F412" s="187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H412" s="50"/>
      <c r="AI412" s="51"/>
      <c r="AJ412" s="19"/>
      <c r="AK412" s="19"/>
      <c r="AL412" s="19"/>
    </row>
    <row r="413" spans="1:38" s="27" customFormat="1" x14ac:dyDescent="0.25">
      <c r="A413" s="19"/>
      <c r="B413" s="193"/>
      <c r="C413" s="186"/>
      <c r="D413" s="19"/>
      <c r="E413" s="19"/>
      <c r="F413" s="187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H413" s="50"/>
      <c r="AI413" s="51"/>
      <c r="AJ413" s="19"/>
      <c r="AK413" s="19"/>
      <c r="AL413" s="19"/>
    </row>
    <row r="414" spans="1:38" s="27" customFormat="1" x14ac:dyDescent="0.25">
      <c r="A414" s="19"/>
      <c r="B414" s="193"/>
      <c r="C414" s="186"/>
      <c r="D414" s="19"/>
      <c r="E414" s="19"/>
      <c r="F414" s="187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H414" s="50"/>
      <c r="AI414" s="51"/>
      <c r="AJ414" s="19"/>
      <c r="AK414" s="19"/>
      <c r="AL414" s="19"/>
    </row>
    <row r="415" spans="1:38" s="27" customFormat="1" x14ac:dyDescent="0.25">
      <c r="A415" s="19"/>
      <c r="B415" s="193"/>
      <c r="C415" s="186"/>
      <c r="D415" s="19"/>
      <c r="E415" s="19"/>
      <c r="F415" s="187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H415" s="50"/>
      <c r="AI415" s="51"/>
      <c r="AJ415" s="19"/>
      <c r="AK415" s="19"/>
      <c r="AL415" s="19"/>
    </row>
    <row r="416" spans="1:38" s="27" customFormat="1" x14ac:dyDescent="0.25">
      <c r="A416" s="19"/>
      <c r="B416" s="193"/>
      <c r="C416" s="186"/>
      <c r="D416" s="19"/>
      <c r="E416" s="19"/>
      <c r="F416" s="187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H416" s="50"/>
      <c r="AI416" s="51"/>
      <c r="AJ416" s="19"/>
      <c r="AK416" s="19"/>
      <c r="AL416" s="19"/>
    </row>
    <row r="417" spans="1:38" s="27" customFormat="1" x14ac:dyDescent="0.25">
      <c r="A417" s="19"/>
      <c r="B417" s="193"/>
      <c r="C417" s="186"/>
      <c r="D417" s="19"/>
      <c r="E417" s="19"/>
      <c r="F417" s="187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H417" s="50"/>
      <c r="AI417" s="51"/>
      <c r="AJ417" s="19"/>
      <c r="AK417" s="19"/>
      <c r="AL417" s="19"/>
    </row>
    <row r="418" spans="1:38" s="27" customFormat="1" x14ac:dyDescent="0.25">
      <c r="A418" s="19"/>
      <c r="B418" s="193"/>
      <c r="C418" s="186"/>
      <c r="D418" s="19"/>
      <c r="E418" s="19"/>
      <c r="F418" s="187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H418" s="50"/>
      <c r="AI418" s="51"/>
      <c r="AJ418" s="19"/>
      <c r="AK418" s="19"/>
      <c r="AL418" s="19"/>
    </row>
  </sheetData>
  <mergeCells count="4">
    <mergeCell ref="B1:F1"/>
    <mergeCell ref="B2:F2"/>
    <mergeCell ref="B3:F3"/>
    <mergeCell ref="A5:G5"/>
  </mergeCells>
  <conditionalFormatting sqref="X309:X316 T309:T316 P309:P316 K309:K316 K8:K300 P8:P300 T8:T300 X8:X300">
    <cfRule type="cellIs" priority="15" stopIfTrue="1" operator="equal">
      <formula>" "</formula>
    </cfRule>
    <cfRule type="cellIs" dxfId="13" priority="16" stopIfTrue="1" operator="equal">
      <formula>$Z8</formula>
    </cfRule>
  </conditionalFormatting>
  <conditionalFormatting sqref="AD309:AD316 AD177:AD300 AD8:AD175">
    <cfRule type="cellIs" dxfId="12" priority="17" stopIfTrue="1" operator="between">
      <formula>2</formula>
      <formula>5</formula>
    </cfRule>
    <cfRule type="cellIs" dxfId="11" priority="18" stopIfTrue="1" operator="between">
      <formula>5</formula>
      <formula>1000</formula>
    </cfRule>
  </conditionalFormatting>
  <conditionalFormatting sqref="AD176">
    <cfRule type="cellIs" dxfId="10" priority="13" stopIfTrue="1" operator="between">
      <formula>2</formula>
      <formula>5</formula>
    </cfRule>
    <cfRule type="cellIs" dxfId="9" priority="14" stopIfTrue="1" operator="between">
      <formula>5</formula>
      <formula>1000</formula>
    </cfRule>
  </conditionalFormatting>
  <conditionalFormatting sqref="X318 T318 P318 K318">
    <cfRule type="cellIs" priority="9" stopIfTrue="1" operator="equal">
      <formula>" "</formula>
    </cfRule>
    <cfRule type="cellIs" dxfId="8" priority="10" stopIfTrue="1" operator="equal">
      <formula>$Z318</formula>
    </cfRule>
  </conditionalFormatting>
  <conditionalFormatting sqref="AD318">
    <cfRule type="cellIs" dxfId="7" priority="11" stopIfTrue="1" operator="between">
      <formula>2</formula>
      <formula>5</formula>
    </cfRule>
    <cfRule type="cellIs" dxfId="6" priority="12" stopIfTrue="1" operator="between">
      <formula>5</formula>
      <formula>1000</formula>
    </cfRule>
  </conditionalFormatting>
  <conditionalFormatting sqref="X320 T320 P320 K320">
    <cfRule type="cellIs" priority="5" stopIfTrue="1" operator="equal">
      <formula>" "</formula>
    </cfRule>
    <cfRule type="cellIs" dxfId="5" priority="6" stopIfTrue="1" operator="equal">
      <formula>$Z320</formula>
    </cfRule>
  </conditionalFormatting>
  <conditionalFormatting sqref="AD320">
    <cfRule type="cellIs" dxfId="4" priority="7" stopIfTrue="1" operator="between">
      <formula>2</formula>
      <formula>5</formula>
    </cfRule>
    <cfRule type="cellIs" dxfId="3" priority="8" stopIfTrue="1" operator="between">
      <formula>5</formula>
      <formula>1000</formula>
    </cfRule>
  </conditionalFormatting>
  <conditionalFormatting sqref="X321 T321 P321 K321">
    <cfRule type="cellIs" priority="1" stopIfTrue="1" operator="equal">
      <formula>" "</formula>
    </cfRule>
    <cfRule type="cellIs" dxfId="2" priority="2" stopIfTrue="1" operator="equal">
      <formula>$Z321</formula>
    </cfRule>
  </conditionalFormatting>
  <conditionalFormatting sqref="AD321">
    <cfRule type="cellIs" dxfId="1" priority="3" stopIfTrue="1" operator="between">
      <formula>2</formula>
      <formula>5</formula>
    </cfRule>
    <cfRule type="cellIs" dxfId="0" priority="4" stopIfTrue="1" operator="between">
      <formula>5</formula>
      <formula>1000</formula>
    </cfRule>
  </conditionalFormatting>
  <pageMargins left="0.53" right="0.43" top="0.56999999999999995" bottom="0.68" header="0.54" footer="0.39370078740157483"/>
  <pageSetup paperSize="9" scale="68" fitToHeight="0" orientation="portrait" horizontalDpi="4294967292" r:id="rId1"/>
  <headerFooter alignWithMargins="0">
    <oddHeader xml:space="preserve">&amp;RPage &amp;P/&amp;N </oddHeader>
    <oddFooter>&amp;R&amp;F</oddFooter>
  </headerFooter>
  <rowBreaks count="5" manualBreakCount="5">
    <brk id="65" max="22" man="1"/>
    <brk id="122" max="22" man="1"/>
    <brk id="177" max="22" man="1"/>
    <brk id="234" max="22" man="1"/>
    <brk id="291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09 - T-VRD-EV</vt:lpstr>
      <vt:lpstr>'LOT 09 - T-VRD-EV'!Impression_des_titres</vt:lpstr>
      <vt:lpstr>'LOT 09 - T-VRD-EV'!Zone_d_impression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2022-03-30T21:08:26Z</cp:lastPrinted>
  <dcterms:created xsi:type="dcterms:W3CDTF">2022-03-30T20:17:29Z</dcterms:created>
  <dcterms:modified xsi:type="dcterms:W3CDTF">2022-06-24T07:30:28Z</dcterms:modified>
</cp:coreProperties>
</file>