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1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Travail BAM1/CONCOURS MAC Marseille/00-DET/DCE CVC OTEIS - 7-12-2020/00-RENDU DCE CVC 14-01-21/"/>
    </mc:Choice>
  </mc:AlternateContent>
  <xr:revisionPtr revIDLastSave="0" documentId="8_{0165AF94-C806-4642-A3D3-AA13BB25C45E}" xr6:coauthVersionLast="36" xr6:coauthVersionMax="36" xr10:uidLastSave="{00000000-0000-0000-0000-000000000000}"/>
  <bookViews>
    <workbookView xWindow="3020" yWindow="2820" windowWidth="29520" windowHeight="21520" xr2:uid="{00000000-000D-0000-FFFF-FFFF00000000}"/>
  </bookViews>
  <sheets>
    <sheet name="CVC " sheetId="3" r:id="rId1"/>
  </sheets>
  <definedNames>
    <definedName name="_xlnm._FilterDatabase" localSheetId="0" hidden="1">'CVC '!$A$3:$I$202</definedName>
    <definedName name="_xlnm.Print_Titles" localSheetId="0">'CVC '!$1:$3</definedName>
    <definedName name="_xlnm.Print_Area" localSheetId="0">'CVC '!$B$1:$H$218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95" i="3" l="1"/>
  <c r="H100" i="3"/>
  <c r="H14" i="3"/>
  <c r="H191" i="3" l="1"/>
  <c r="H197" i="3"/>
  <c r="H213" i="3" s="1"/>
  <c r="H206" i="3"/>
  <c r="H212" i="3"/>
  <c r="H12" i="3"/>
  <c r="G46" i="3" l="1"/>
  <c r="H30" i="3"/>
  <c r="H31" i="3"/>
  <c r="H32" i="3"/>
  <c r="H34" i="3"/>
  <c r="H35" i="3"/>
  <c r="H37" i="3"/>
  <c r="H38" i="3"/>
  <c r="H39" i="3"/>
  <c r="H41" i="3"/>
  <c r="H50" i="3"/>
  <c r="H53" i="3"/>
  <c r="E54" i="3"/>
  <c r="H54" i="3"/>
  <c r="E55" i="3"/>
  <c r="H55" i="3"/>
  <c r="H58" i="3"/>
  <c r="H61" i="3"/>
  <c r="H62" i="3"/>
  <c r="H63" i="3"/>
  <c r="H64" i="3"/>
  <c r="H68" i="3"/>
  <c r="H69" i="3"/>
  <c r="H72" i="3"/>
  <c r="H75" i="3"/>
  <c r="H82" i="3"/>
  <c r="H85" i="3"/>
  <c r="H86" i="3"/>
  <c r="H89" i="3"/>
  <c r="H90" i="3"/>
  <c r="H93" i="3"/>
  <c r="H94" i="3"/>
  <c r="H95" i="3"/>
  <c r="H97" i="3"/>
  <c r="H98" i="3"/>
  <c r="H18" i="3"/>
  <c r="H20" i="3"/>
  <c r="H22" i="3"/>
  <c r="G25" i="3"/>
  <c r="H25" i="3"/>
  <c r="H46" i="3"/>
  <c r="G47" i="3"/>
  <c r="H47" i="3"/>
  <c r="H208" i="3"/>
  <c r="H215" i="3" s="1"/>
  <c r="H107" i="3"/>
  <c r="H108" i="3"/>
  <c r="H115" i="3" s="1"/>
  <c r="H209" i="3" s="1"/>
  <c r="H109" i="3"/>
  <c r="H122" i="3"/>
  <c r="H125" i="3"/>
  <c r="H148" i="3" s="1"/>
  <c r="H210" i="3" s="1"/>
  <c r="H128" i="3"/>
  <c r="H131" i="3"/>
  <c r="H132" i="3"/>
  <c r="H133" i="3"/>
  <c r="H134" i="3"/>
  <c r="H138" i="3"/>
  <c r="H139" i="3"/>
  <c r="H142" i="3"/>
  <c r="H145" i="3"/>
  <c r="H146" i="3"/>
  <c r="H152" i="3"/>
  <c r="H167" i="3" s="1"/>
  <c r="H211" i="3" s="1"/>
  <c r="H156" i="3"/>
  <c r="H159" i="3"/>
  <c r="H162" i="3"/>
  <c r="H165" i="3"/>
  <c r="H172" i="3"/>
  <c r="H173" i="3"/>
  <c r="H174" i="3"/>
  <c r="H175" i="3"/>
  <c r="H178" i="3"/>
  <c r="H181" i="3"/>
  <c r="H184" i="3"/>
  <c r="H185" i="3"/>
  <c r="G187" i="3"/>
  <c r="H187" i="3" s="1"/>
  <c r="G188" i="3"/>
  <c r="H188" i="3"/>
  <c r="H7" i="3"/>
  <c r="H8" i="3"/>
  <c r="H9" i="3"/>
  <c r="H10" i="3"/>
  <c r="H11" i="3"/>
  <c r="B206" i="3"/>
  <c r="C211" i="3"/>
  <c r="B211" i="3"/>
  <c r="C212" i="3"/>
  <c r="B212" i="3"/>
  <c r="C213" i="3"/>
  <c r="B213" i="3"/>
  <c r="C210" i="3"/>
  <c r="B210" i="3"/>
  <c r="C209" i="3"/>
  <c r="B209" i="3"/>
  <c r="C208" i="3"/>
  <c r="B208" i="3"/>
  <c r="H16" i="3"/>
  <c r="H4" i="3"/>
  <c r="H217" i="3" l="1"/>
  <c r="H216" i="3" s="1"/>
</calcChain>
</file>

<file path=xl/sharedStrings.xml><?xml version="1.0" encoding="utf-8"?>
<sst xmlns="http://schemas.openxmlformats.org/spreadsheetml/2006/main" count="465" uniqueCount="164">
  <si>
    <t>N°</t>
  </si>
  <si>
    <t>DESIGNATION</t>
  </si>
  <si>
    <t>U</t>
  </si>
  <si>
    <t>Qt</t>
  </si>
  <si>
    <t>Ens</t>
  </si>
  <si>
    <t>P.U.
€ HT</t>
  </si>
  <si>
    <t>P. TOTAL
€ HT</t>
  </si>
  <si>
    <t>m²</t>
  </si>
  <si>
    <t>Calorifuge</t>
  </si>
  <si>
    <t>kg</t>
  </si>
  <si>
    <t>ml</t>
  </si>
  <si>
    <t>DESCRIPTION DES OUVRAGES</t>
  </si>
  <si>
    <t>3.1</t>
  </si>
  <si>
    <t>TRAITEMENT CLIMATIQUE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</si>
  <si>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</si>
  <si>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</si>
  <si>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</si>
  <si>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</si>
  <si>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</si>
  <si>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</si>
  <si>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</si>
  <si>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</si>
  <si>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</si>
  <si>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</si>
  <si>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3.2</t>
  </si>
  <si>
    <t>RIDEAUX D’AIR</t>
  </si>
  <si>
    <t>3.2.1</t>
  </si>
  <si>
    <t>3.2.2</t>
  </si>
  <si>
    <t>3.2.3</t>
  </si>
  <si>
    <t>3.2.4</t>
  </si>
  <si>
    <t>3.2.5</t>
  </si>
  <si>
    <t>3.3</t>
  </si>
  <si>
    <t>3.3.1</t>
  </si>
  <si>
    <t>3.3.2</t>
  </si>
  <si>
    <t>3.3.3</t>
  </si>
  <si>
    <t>3.3.4</t>
  </si>
  <si>
    <t>3.3.5</t>
  </si>
  <si>
    <t>3.3.6</t>
  </si>
  <si>
    <t>3.3.7</t>
  </si>
  <si>
    <t>3.4.1</t>
  </si>
  <si>
    <t>3.4.2</t>
  </si>
  <si>
    <t>Dépose et évacuation des équipements non conservés</t>
  </si>
  <si>
    <t>Centrales de traitement d'air</t>
  </si>
  <si>
    <t xml:space="preserve">Ventilation hygiénique réserves </t>
  </si>
  <si>
    <t>Raccordements hydrauliques</t>
  </si>
  <si>
    <t>Vanne d'isolement</t>
  </si>
  <si>
    <t>Vanne de réglage</t>
  </si>
  <si>
    <t>Purgeur</t>
  </si>
  <si>
    <t xml:space="preserve">Evacuation des condensats </t>
  </si>
  <si>
    <t>Salles d'exposition</t>
  </si>
  <si>
    <t>Réserves</t>
  </si>
  <si>
    <t>Gaine rectangulaire</t>
  </si>
  <si>
    <t>Gaines circulaires</t>
  </si>
  <si>
    <t>Gaines tôle perforée</t>
  </si>
  <si>
    <t>Grille d’extraction en aluminium à résille</t>
  </si>
  <si>
    <t xml:space="preserve">Diffuseur acier à cônes concentriques </t>
  </si>
  <si>
    <t>pm</t>
  </si>
  <si>
    <t>Accessoires</t>
  </si>
  <si>
    <t>ens</t>
  </si>
  <si>
    <t>PAC VRV</t>
  </si>
  <si>
    <t xml:space="preserve">Ens </t>
  </si>
  <si>
    <t>Sous total 3.3</t>
  </si>
  <si>
    <t>Sous total 3.2</t>
  </si>
  <si>
    <t>Sous total 3.5</t>
  </si>
  <si>
    <t>TOTAL HT</t>
  </si>
  <si>
    <t>Sous total 3.1</t>
  </si>
  <si>
    <t>Passage hall / expo</t>
  </si>
  <si>
    <t>RECAPITULATIF</t>
  </si>
  <si>
    <t>Intérieur</t>
  </si>
  <si>
    <t>Extérieur</t>
  </si>
  <si>
    <t>CHAUFFAGE RAFRAICHISSEMENT DU HALL</t>
  </si>
  <si>
    <t>PLOMBERIE SANITAIRES</t>
  </si>
  <si>
    <t>Ajout d'appareils sanitaires PC sécurité</t>
  </si>
  <si>
    <t>Pièges à son</t>
  </si>
  <si>
    <t xml:space="preserve">U </t>
  </si>
  <si>
    <t>Clapets coupe-feu</t>
  </si>
  <si>
    <t>PM</t>
  </si>
  <si>
    <t>Entrée côté jardin</t>
  </si>
  <si>
    <t>Evier</t>
  </si>
  <si>
    <t>WC</t>
  </si>
  <si>
    <t>Douche</t>
  </si>
  <si>
    <t>Lave mains</t>
  </si>
  <si>
    <t>Production ECS</t>
  </si>
  <si>
    <t>Ballon électrique</t>
  </si>
  <si>
    <t>GESTION TECHNIQUE CENTRALISEE</t>
  </si>
  <si>
    <t>TVA</t>
  </si>
  <si>
    <t>TOTAL TTC</t>
  </si>
  <si>
    <t>MUSEE D'ART CONTEMPORAIN - MARSEILLE
LOT 7 - CHAUFFAGE CLIMATISATION VENTILATION PLOMBERIE</t>
  </si>
  <si>
    <t>Bar</t>
  </si>
  <si>
    <t>CTA1 - Exposition</t>
  </si>
  <si>
    <t>CTA2 - Exposition</t>
  </si>
  <si>
    <t>CTA3 - Réserves</t>
  </si>
  <si>
    <t>CTA 4 - Hall</t>
  </si>
  <si>
    <t>LOCAL PC SECURITE</t>
  </si>
  <si>
    <t>Chauffage / Rafraîchisement</t>
  </si>
  <si>
    <t>VMC</t>
  </si>
  <si>
    <t>3.5.1</t>
  </si>
  <si>
    <t>3.5.2</t>
  </si>
  <si>
    <t>3.5.3</t>
  </si>
  <si>
    <t>Sous total 3.6</t>
  </si>
  <si>
    <t>Installation à détente directe de type monosplit</t>
  </si>
  <si>
    <t>3.4.2.1</t>
  </si>
  <si>
    <t>Caisson d'extraction</t>
  </si>
  <si>
    <t>3.4.2.2</t>
  </si>
  <si>
    <t>Rejet d'air</t>
  </si>
  <si>
    <t>Raccordement sur la sortie en toiture</t>
  </si>
  <si>
    <t>3.4.2.3</t>
  </si>
  <si>
    <t>Réseaux de gaines</t>
  </si>
  <si>
    <t>Gaine tôle d'acier galvanisé</t>
  </si>
  <si>
    <t>Bouches d'extraction</t>
  </si>
  <si>
    <t>3.4.2.4</t>
  </si>
  <si>
    <t>Principe</t>
  </si>
  <si>
    <t>Généralités</t>
  </si>
  <si>
    <t>Gaines</t>
  </si>
  <si>
    <t>Isolation</t>
  </si>
  <si>
    <t>Acoustique</t>
  </si>
  <si>
    <t>Diffusion</t>
  </si>
  <si>
    <t>Réseaux de distribution</t>
  </si>
  <si>
    <t>Matériel</t>
  </si>
  <si>
    <t>Circuit frigorifique et électrique</t>
  </si>
  <si>
    <t>Régulation et sécurité</t>
  </si>
  <si>
    <t>Mise en œuvre</t>
  </si>
  <si>
    <t>Pompe à chaleur VRV</t>
  </si>
  <si>
    <t>GTC</t>
  </si>
  <si>
    <t>3.5.4</t>
  </si>
  <si>
    <t>EP</t>
  </si>
  <si>
    <t xml:space="preserve">DN 100 </t>
  </si>
  <si>
    <t>Ml</t>
  </si>
  <si>
    <t xml:space="preserve">DN 125 </t>
  </si>
  <si>
    <t>Pompes EG EC</t>
  </si>
  <si>
    <t>réseau enterré Tube pré-isolé</t>
  </si>
  <si>
    <t xml:space="preserve">Entrée principale </t>
  </si>
  <si>
    <t>EG et EC Tube acier noir tarif 1 et/ou 10</t>
  </si>
  <si>
    <t>Diffuseur plafonnier linéaire</t>
  </si>
  <si>
    <t>Attentes EFS et EU</t>
  </si>
  <si>
    <t>COMPTE INTER ENTREPRISES</t>
  </si>
  <si>
    <t xml:space="preserve">Dépose </t>
  </si>
  <si>
    <t>Pose prototype</t>
  </si>
  <si>
    <t>Gaines prototype</t>
  </si>
  <si>
    <t>Raccordement sous/hall entre deux ailes bâtiment</t>
  </si>
  <si>
    <t>Sous total 3.4</t>
  </si>
  <si>
    <t>x</t>
  </si>
  <si>
    <t>D 560 mm</t>
  </si>
  <si>
    <t>D 710 mm</t>
  </si>
  <si>
    <t>D 800 mm</t>
  </si>
  <si>
    <t>D 315 mm</t>
  </si>
  <si>
    <t>D 355 mm</t>
  </si>
  <si>
    <t>D 400 mm</t>
  </si>
  <si>
    <t>D 450 mm</t>
  </si>
  <si>
    <t>D 250 mm</t>
  </si>
  <si>
    <t>Compte inter entreprises</t>
  </si>
  <si>
    <t xml:space="preserve">CTA 1 </t>
  </si>
  <si>
    <t xml:space="preserve">CTA 2 </t>
  </si>
  <si>
    <t xml:space="preserve">CTA 3 Réserves </t>
  </si>
  <si>
    <t>Q.ENT</t>
  </si>
  <si>
    <t>Nota :   dépose déjà réalisée voir compte inter-entreprises</t>
  </si>
  <si>
    <t xml:space="preserve"> Sous total 0</t>
  </si>
  <si>
    <t>L'entreprise devra verser au compte inter entreprise la somme des travaux réalisés par les autres entreprises pour le lot 7 CVC PLB</t>
  </si>
  <si>
    <t>Réseaux enterré vers regard EU EV et EP</t>
  </si>
  <si>
    <t>Nota :    déjà réalisée voir compte inter-entreprises</t>
  </si>
  <si>
    <t>tranchée ouverture et fermeture  et finition enrobé</t>
  </si>
  <si>
    <t>Traitement d'eau remplissage réseau</t>
  </si>
  <si>
    <t>Alimentation courants faibles pour pilotage BSO depuis GTC</t>
  </si>
  <si>
    <t>(Pose enticipé partie de GTC)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</si>
</sst>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0&quot;   &quot;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u/>
      <sz val="10"/>
      <name val="Arial"/>
      <family val="2"/>
    </font>
    <font>
      <u/>
      <sz val="10"/>
      <name val="Arial"/>
      <family val="2"/>
    </font>
    <font>
      <b/>
      <sz val="9"/>
      <name val="Helvetica"/>
      <family val="2"/>
    </font>
    <font>
      <sz val="9"/>
      <name val="Arial"/>
      <family val="2"/>
    </font>
    <font>
      <sz val="9"/>
      <name val="Helvetica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6" fillId="0" borderId="3" applyNumberFormat="0" applyFill="0" applyBorder="0">
      <alignment horizontal="left"/>
      <protection locked="0"/>
    </xf>
    <xf numFmtId="0" fontId="2" fillId="0" borderId="0"/>
    <xf numFmtId="165" fontId="8" fillId="0" borderId="3" applyFill="0" applyBorder="0" applyAlignment="0">
      <protection locked="0"/>
    </xf>
    <xf numFmtId="164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0" fillId="0" borderId="0" xfId="0" applyFont="1"/>
    <xf numFmtId="0" fontId="5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ont="1" applyFill="1"/>
    <xf numFmtId="0" fontId="7" fillId="0" borderId="0" xfId="1" applyFont="1" applyFill="1" applyBorder="1" applyProtection="1">
      <alignment horizontal="left"/>
    </xf>
    <xf numFmtId="0" fontId="7" fillId="0" borderId="3" xfId="2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8" xfId="0" applyBorder="1"/>
    <xf numFmtId="0" fontId="0" fillId="0" borderId="0" xfId="0" applyBorder="1"/>
    <xf numFmtId="166" fontId="2" fillId="0" borderId="3" xfId="0" applyNumberFormat="1" applyFont="1" applyFill="1" applyBorder="1" applyAlignment="1">
      <alignment horizontal="center" vertical="center"/>
    </xf>
    <xf numFmtId="164" fontId="0" fillId="0" borderId="0" xfId="4" applyNumberFormat="1" applyFont="1" applyBorder="1"/>
    <xf numFmtId="164" fontId="0" fillId="0" borderId="9" xfId="4" applyNumberFormat="1" applyFont="1" applyBorder="1"/>
    <xf numFmtId="164" fontId="2" fillId="0" borderId="1" xfId="4" applyNumberFormat="1" applyFont="1" applyFill="1" applyBorder="1" applyAlignment="1">
      <alignment horizontal="center" vertical="center" wrapText="1"/>
    </xf>
    <xf numFmtId="164" fontId="2" fillId="0" borderId="2" xfId="4" applyNumberFormat="1" applyFont="1" applyFill="1" applyBorder="1" applyAlignment="1">
      <alignment horizontal="center" vertical="center"/>
    </xf>
    <xf numFmtId="164" fontId="2" fillId="0" borderId="2" xfId="4" applyNumberFormat="1" applyFont="1" applyFill="1" applyBorder="1" applyAlignment="1">
      <alignment horizontal="right" vertical="center"/>
    </xf>
    <xf numFmtId="164" fontId="2" fillId="0" borderId="3" xfId="4" applyNumberFormat="1" applyFont="1" applyFill="1" applyBorder="1" applyAlignment="1">
      <alignment horizontal="center" vertical="center"/>
    </xf>
    <xf numFmtId="164" fontId="1" fillId="0" borderId="3" xfId="4" applyNumberFormat="1" applyFont="1" applyFill="1" applyBorder="1" applyAlignment="1">
      <alignment horizontal="center" vertical="center"/>
    </xf>
    <xf numFmtId="164" fontId="2" fillId="0" borderId="3" xfId="4" applyNumberFormat="1" applyFont="1" applyFill="1" applyBorder="1" applyAlignment="1">
      <alignment horizontal="center" vertical="center" wrapText="1"/>
    </xf>
    <xf numFmtId="164" fontId="2" fillId="0" borderId="3" xfId="4" applyNumberFormat="1" applyFont="1" applyFill="1" applyBorder="1" applyAlignment="1">
      <alignment horizontal="right" vertical="center"/>
    </xf>
    <xf numFmtId="164" fontId="1" fillId="0" borderId="3" xfId="4" applyNumberFormat="1" applyFont="1" applyFill="1" applyBorder="1" applyAlignment="1">
      <alignment horizontal="right" vertical="center"/>
    </xf>
    <xf numFmtId="164" fontId="5" fillId="0" borderId="4" xfId="4" applyNumberFormat="1" applyFont="1" applyFill="1" applyBorder="1" applyAlignment="1">
      <alignment horizontal="center" vertical="center"/>
    </xf>
    <xf numFmtId="164" fontId="5" fillId="0" borderId="4" xfId="4" applyNumberFormat="1" applyFont="1" applyFill="1" applyBorder="1" applyAlignment="1">
      <alignment horizontal="right" vertical="center"/>
    </xf>
    <xf numFmtId="164" fontId="0" fillId="0" borderId="0" xfId="4" applyNumberFormat="1" applyFont="1"/>
    <xf numFmtId="164" fontId="0" fillId="0" borderId="0" xfId="0" applyNumberFormat="1"/>
    <xf numFmtId="0" fontId="0" fillId="0" borderId="0" xfId="0" applyFill="1"/>
    <xf numFmtId="0" fontId="5" fillId="0" borderId="0" xfId="0" applyFont="1" applyFill="1" applyBorder="1" applyAlignment="1">
      <alignment horizontal="left" vertical="center"/>
    </xf>
    <xf numFmtId="164" fontId="2" fillId="0" borderId="0" xfId="4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164" fontId="2" fillId="0" borderId="2" xfId="4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4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</cellXfs>
  <cellStyles count="9">
    <cellStyle name="Lien hypertexte" xfId="5" builtinId="8" hidden="1"/>
    <cellStyle name="Lien hypertexte" xfId="7" builtinId="8" hidden="1"/>
    <cellStyle name="Lien hypertexte visité" xfId="6" builtinId="9" hidden="1"/>
    <cellStyle name="Lien hypertexte visité" xfId="8" builtinId="9" hidden="1"/>
    <cellStyle name="Monétaire" xfId="4" builtinId="4"/>
    <cellStyle name="Normal" xfId="0" builtinId="0"/>
    <cellStyle name="Normal 2" xfId="2" xr:uid="{00000000-0005-0000-0000-000006000000}"/>
    <cellStyle name="Quantités" xfId="3" xr:uid="{00000000-0005-0000-0000-000007000000}"/>
    <cellStyle name="soustitre" xfId="1" xr:uid="{00000000-0005-0000-0000-000008000000}"/>
  </cellStyles>
  <dxfs count="0"/>
  <tableStyles count="0" defaultTableStyle="TableStyleMedium2" defaultPivotStyle="PivotStyleLight16"/>
  <colors>
    <mruColors>
      <color rgb="FF95FA26"/>
      <color rgb="FF54A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8"/>
  <sheetViews>
    <sheetView tabSelected="1" topLeftCell="A177" workbookViewId="0">
      <selection activeCell="G196" sqref="G196"/>
    </sheetView>
  </sheetViews>
  <sheetFormatPr baseColWidth="10" defaultRowHeight="15" x14ac:dyDescent="0.2"/>
  <cols>
    <col min="2" max="2" width="6.1640625" customWidth="1"/>
    <col min="3" max="3" width="58.6640625" customWidth="1"/>
    <col min="4" max="4" width="4.83203125" customWidth="1"/>
    <col min="5" max="5" width="6" bestFit="1" customWidth="1"/>
    <col min="6" max="6" width="6" customWidth="1"/>
    <col min="7" max="7" width="13" style="41" customWidth="1"/>
    <col min="8" max="8" width="15.5" style="41" customWidth="1"/>
    <col min="9" max="9" width="4.5" customWidth="1"/>
    <col min="10" max="10" width="12.83203125" bestFit="1" customWidth="1"/>
  </cols>
  <sheetData>
    <row r="1" spans="1:8" ht="42.75" customHeight="1" x14ac:dyDescent="0.25">
      <c r="B1" s="54" t="s">
        <v>87</v>
      </c>
      <c r="C1" s="55"/>
      <c r="D1" s="55"/>
      <c r="E1" s="55"/>
      <c r="F1" s="55"/>
      <c r="G1" s="55"/>
      <c r="H1" s="56"/>
    </row>
    <row r="2" spans="1:8" x14ac:dyDescent="0.2">
      <c r="B2" s="26"/>
      <c r="C2" s="27"/>
      <c r="D2" s="27"/>
      <c r="E2" s="27"/>
      <c r="F2" s="27"/>
      <c r="G2" s="29"/>
      <c r="H2" s="30"/>
    </row>
    <row r="3" spans="1:8" ht="28" x14ac:dyDescent="0.2">
      <c r="B3" s="1" t="s">
        <v>0</v>
      </c>
      <c r="C3" s="1" t="s">
        <v>1</v>
      </c>
      <c r="D3" s="2" t="s">
        <v>2</v>
      </c>
      <c r="E3" s="2" t="s">
        <v>3</v>
      </c>
      <c r="F3" s="2" t="s">
        <v>154</v>
      </c>
      <c r="G3" s="31" t="s">
        <v>5</v>
      </c>
      <c r="H3" s="31" t="s">
        <v>6</v>
      </c>
    </row>
    <row r="4" spans="1:8" x14ac:dyDescent="0.2">
      <c r="A4" t="s">
        <v>141</v>
      </c>
      <c r="B4" s="3"/>
      <c r="C4" s="3"/>
      <c r="D4" s="4"/>
      <c r="E4" s="4"/>
      <c r="F4" s="4"/>
      <c r="G4" s="32"/>
      <c r="H4" s="33" t="str">
        <f>IF(G4*E4=0,"",G4*E4)</f>
        <v/>
      </c>
    </row>
    <row r="5" spans="1:8" x14ac:dyDescent="0.2">
      <c r="A5" t="s">
        <v>141</v>
      </c>
      <c r="B5" s="3">
        <v>0</v>
      </c>
      <c r="C5" s="46" t="s">
        <v>135</v>
      </c>
      <c r="D5" s="4"/>
      <c r="E5" s="4"/>
      <c r="F5" s="4"/>
      <c r="G5" s="47"/>
      <c r="H5" s="47"/>
    </row>
    <row r="6" spans="1:8" x14ac:dyDescent="0.2">
      <c r="A6" t="s">
        <v>141</v>
      </c>
      <c r="B6" s="5"/>
      <c r="C6" s="48"/>
      <c r="D6" s="6"/>
      <c r="E6" s="6"/>
      <c r="F6" s="6"/>
      <c r="G6" s="49"/>
      <c r="H6" s="36"/>
    </row>
    <row r="7" spans="1:8" x14ac:dyDescent="0.2">
      <c r="A7" t="s">
        <v>141</v>
      </c>
      <c r="B7" s="5"/>
      <c r="C7" s="50" t="s">
        <v>136</v>
      </c>
      <c r="D7" s="6" t="s">
        <v>4</v>
      </c>
      <c r="E7" s="6">
        <v>1</v>
      </c>
      <c r="F7" s="6"/>
      <c r="G7" s="49">
        <v>1308</v>
      </c>
      <c r="H7" s="36">
        <f t="shared" ref="H7:H12" si="0">G7*E7</f>
        <v>1308</v>
      </c>
    </row>
    <row r="8" spans="1:8" x14ac:dyDescent="0.2">
      <c r="A8" t="s">
        <v>141</v>
      </c>
      <c r="B8" s="5"/>
      <c r="C8" s="50" t="s">
        <v>137</v>
      </c>
      <c r="D8" s="6" t="s">
        <v>4</v>
      </c>
      <c r="E8" s="6">
        <v>1</v>
      </c>
      <c r="F8" s="6"/>
      <c r="G8" s="49">
        <v>3836.46</v>
      </c>
      <c r="H8" s="36">
        <f t="shared" si="0"/>
        <v>3836.46</v>
      </c>
    </row>
    <row r="9" spans="1:8" x14ac:dyDescent="0.2">
      <c r="A9" t="s">
        <v>141</v>
      </c>
      <c r="B9" s="5"/>
      <c r="C9" s="50" t="s">
        <v>138</v>
      </c>
      <c r="D9" s="6" t="s">
        <v>4</v>
      </c>
      <c r="E9" s="6">
        <v>1</v>
      </c>
      <c r="F9" s="6"/>
      <c r="G9" s="49">
        <v>4536</v>
      </c>
      <c r="H9" s="36">
        <f t="shared" si="0"/>
        <v>4536</v>
      </c>
    </row>
    <row r="10" spans="1:8" x14ac:dyDescent="0.2">
      <c r="A10" t="s">
        <v>141</v>
      </c>
      <c r="B10" s="5"/>
      <c r="C10" s="50" t="s">
        <v>158</v>
      </c>
      <c r="D10" s="6" t="s">
        <v>4</v>
      </c>
      <c r="E10" s="6">
        <v>1</v>
      </c>
      <c r="F10" s="6"/>
      <c r="G10" s="49">
        <v>8667.7999999999993</v>
      </c>
      <c r="H10" s="36">
        <f t="shared" si="0"/>
        <v>8667.7999999999993</v>
      </c>
    </row>
    <row r="11" spans="1:8" x14ac:dyDescent="0.2">
      <c r="A11" t="s">
        <v>141</v>
      </c>
      <c r="B11" s="5"/>
      <c r="C11" s="50" t="s">
        <v>139</v>
      </c>
      <c r="D11" s="6" t="s">
        <v>4</v>
      </c>
      <c r="E11" s="6">
        <v>1</v>
      </c>
      <c r="F11" s="6"/>
      <c r="G11" s="49">
        <v>3180</v>
      </c>
      <c r="H11" s="36">
        <f t="shared" si="0"/>
        <v>3180</v>
      </c>
    </row>
    <row r="12" spans="1:8" x14ac:dyDescent="0.2">
      <c r="B12" s="5"/>
      <c r="C12" s="50" t="s">
        <v>162</v>
      </c>
      <c r="D12" s="6" t="s">
        <v>4</v>
      </c>
      <c r="E12" s="6">
        <v>1</v>
      </c>
      <c r="F12" s="6"/>
      <c r="G12" s="49">
        <v>11911.2</v>
      </c>
      <c r="H12" s="36">
        <f t="shared" si="0"/>
        <v>11911.2</v>
      </c>
    </row>
    <row r="13" spans="1:8" ht="28" x14ac:dyDescent="0.2">
      <c r="B13" s="5"/>
      <c r="C13" s="51" t="s">
        <v>157</v>
      </c>
      <c r="D13" s="6"/>
      <c r="E13" s="6"/>
      <c r="F13" s="6"/>
      <c r="G13" s="49"/>
      <c r="H13" s="36"/>
    </row>
    <row r="14" spans="1:8" s="12" customFormat="1" x14ac:dyDescent="0.2">
      <c r="A14" t="s">
        <v>141</v>
      </c>
      <c r="B14" s="6"/>
      <c r="C14" s="14" t="s">
        <v>156</v>
      </c>
      <c r="D14" s="6"/>
      <c r="E14" s="6"/>
      <c r="F14" s="6"/>
      <c r="G14" s="34"/>
      <c r="H14" s="35">
        <f>-SUM(H7:H12)</f>
        <v>-33439.46</v>
      </c>
    </row>
    <row r="15" spans="1:8" x14ac:dyDescent="0.2">
      <c r="A15" t="s">
        <v>141</v>
      </c>
      <c r="B15" s="5"/>
      <c r="C15" s="10"/>
      <c r="D15" s="6"/>
      <c r="E15" s="6"/>
      <c r="F15" s="6"/>
      <c r="G15" s="34"/>
      <c r="H15" s="34"/>
    </row>
    <row r="16" spans="1:8" x14ac:dyDescent="0.2">
      <c r="A16" t="s">
        <v>141</v>
      </c>
      <c r="B16" s="5">
        <v>3</v>
      </c>
      <c r="C16" s="10" t="s">
        <v>11</v>
      </c>
      <c r="D16" s="6"/>
      <c r="E16" s="6"/>
      <c r="F16" s="6"/>
      <c r="G16" s="34"/>
      <c r="H16" s="34" t="str">
        <f>IF(ISNUMBER(E16),G16*E16," ")</f>
        <v xml:space="preserve"> </v>
      </c>
    </row>
    <row r="17" spans="1:8" x14ac:dyDescent="0.2">
      <c r="A17" t="s">
        <v>141</v>
      </c>
      <c r="B17" s="5"/>
      <c r="C17" s="10"/>
      <c r="D17" s="6"/>
      <c r="E17" s="6"/>
      <c r="F17" s="6"/>
      <c r="G17" s="34"/>
      <c r="H17" s="34"/>
    </row>
    <row r="18" spans="1:8" x14ac:dyDescent="0.2">
      <c r="A18" t="s">
        <v>141</v>
      </c>
      <c r="B18" s="5" t="s">
        <v>12</v>
      </c>
      <c r="C18" s="10" t="s">
        <v>13</v>
      </c>
      <c r="D18" s="6"/>
      <c r="E18" s="6"/>
      <c r="F18" s="6"/>
      <c r="G18" s="34"/>
      <c r="H18" s="34" t="str">
        <f>IF(ISNUMBER(E18),G18*E18," ")</f>
        <v xml:space="preserve"> </v>
      </c>
    </row>
    <row r="19" spans="1:8" x14ac:dyDescent="0.2">
      <c r="A19" t="s">
        <v>141</v>
      </c>
      <c r="B19" s="5"/>
      <c r="C19" s="10"/>
      <c r="D19" s="6"/>
      <c r="E19" s="6"/>
      <c r="F19" s="6"/>
      <c r="G19" s="34"/>
      <c r="H19" s="34"/>
    </row>
    <row r="20" spans="1:8" x14ac:dyDescent="0.2">
      <c r="A20" t="s">
        <v>141</v>
      </c>
      <c r="B20" s="23" t="s">
        <v>14</v>
      </c>
      <c r="C20" s="24" t="s">
        <v>111</v>
      </c>
      <c r="D20" s="5" t="s">
        <v>56</v>
      </c>
      <c r="E20" s="6"/>
      <c r="F20" s="6"/>
      <c r="G20" s="34"/>
      <c r="H20" s="34" t="str">
        <f>IF(ISNUMBER(E20),G20*E20," ")</f>
        <v xml:space="preserve"> </v>
      </c>
    </row>
    <row r="21" spans="1:8" x14ac:dyDescent="0.2">
      <c r="A21" t="s">
        <v>141</v>
      </c>
      <c r="B21" s="9"/>
      <c r="C21" s="13"/>
      <c r="D21" s="6"/>
      <c r="E21" s="6"/>
      <c r="F21" s="6"/>
      <c r="G21" s="34"/>
      <c r="H21" s="34"/>
    </row>
    <row r="22" spans="1:8" x14ac:dyDescent="0.2">
      <c r="A22" t="s">
        <v>141</v>
      </c>
      <c r="B22" s="23" t="s">
        <v>15</v>
      </c>
      <c r="C22" s="24" t="s">
        <v>112</v>
      </c>
      <c r="D22" s="5" t="s">
        <v>56</v>
      </c>
      <c r="E22" s="6"/>
      <c r="F22" s="6"/>
      <c r="G22" s="34"/>
      <c r="H22" s="34" t="str">
        <f>IF(ISNUMBER(E22),G22*E22," ")</f>
        <v xml:space="preserve"> </v>
      </c>
    </row>
    <row r="23" spans="1:8" x14ac:dyDescent="0.2">
      <c r="A23" t="s">
        <v>141</v>
      </c>
      <c r="B23" s="9"/>
      <c r="C23" s="13"/>
      <c r="D23" s="6"/>
      <c r="E23" s="6"/>
      <c r="F23" s="6"/>
      <c r="G23" s="34"/>
      <c r="H23" s="34"/>
    </row>
    <row r="24" spans="1:8" x14ac:dyDescent="0.2">
      <c r="A24" t="s">
        <v>141</v>
      </c>
      <c r="B24" s="23" t="s">
        <v>16</v>
      </c>
      <c r="C24" s="24" t="s">
        <v>41</v>
      </c>
      <c r="D24" s="5"/>
      <c r="E24" s="6"/>
      <c r="F24" s="6"/>
      <c r="G24" s="34"/>
      <c r="H24" s="34"/>
    </row>
    <row r="25" spans="1:8" x14ac:dyDescent="0.2">
      <c r="A25" t="s">
        <v>141</v>
      </c>
      <c r="B25" s="5"/>
      <c r="C25" s="11" t="s">
        <v>41</v>
      </c>
      <c r="D25" s="6" t="s">
        <v>4</v>
      </c>
      <c r="E25" s="6">
        <v>1</v>
      </c>
      <c r="F25" s="6"/>
      <c r="G25" s="34">
        <f>G7</f>
        <v>1308</v>
      </c>
      <c r="H25" s="34">
        <f>E25*G25</f>
        <v>1308</v>
      </c>
    </row>
    <row r="26" spans="1:8" x14ac:dyDescent="0.2">
      <c r="A26" t="s">
        <v>141</v>
      </c>
      <c r="B26" s="5"/>
      <c r="C26" s="11" t="s">
        <v>155</v>
      </c>
      <c r="D26" s="6"/>
      <c r="E26" s="6"/>
      <c r="F26" s="6"/>
      <c r="G26" s="34"/>
      <c r="H26" s="34"/>
    </row>
    <row r="27" spans="1:8" x14ac:dyDescent="0.2">
      <c r="A27" t="s">
        <v>141</v>
      </c>
      <c r="B27" s="9"/>
      <c r="C27" s="13"/>
      <c r="D27" s="6"/>
      <c r="E27" s="6"/>
      <c r="F27" s="6"/>
      <c r="G27" s="34"/>
      <c r="H27" s="34"/>
    </row>
    <row r="28" spans="1:8" x14ac:dyDescent="0.2">
      <c r="A28" t="s">
        <v>141</v>
      </c>
      <c r="B28" s="23" t="s">
        <v>17</v>
      </c>
      <c r="C28" s="24" t="s">
        <v>42</v>
      </c>
      <c r="D28" s="5"/>
      <c r="E28" s="6"/>
      <c r="F28" s="6"/>
      <c r="G28" s="34"/>
      <c r="H28" s="34"/>
    </row>
    <row r="29" spans="1:8" s="12" customFormat="1" x14ac:dyDescent="0.2">
      <c r="A29" t="s">
        <v>141</v>
      </c>
      <c r="B29" s="6"/>
      <c r="C29" s="11" t="s">
        <v>42</v>
      </c>
      <c r="D29" s="6"/>
      <c r="E29" s="6"/>
      <c r="F29" s="6"/>
      <c r="G29" s="34"/>
      <c r="H29" s="34"/>
    </row>
    <row r="30" spans="1:8" s="12" customFormat="1" x14ac:dyDescent="0.2">
      <c r="A30" t="s">
        <v>141</v>
      </c>
      <c r="B30" s="6"/>
      <c r="C30" s="11" t="s">
        <v>89</v>
      </c>
      <c r="D30" s="6" t="s">
        <v>2</v>
      </c>
      <c r="E30" s="6">
        <v>1</v>
      </c>
      <c r="F30" s="6"/>
      <c r="G30" s="34"/>
      <c r="H30" s="34">
        <f>E30*G30</f>
        <v>0</v>
      </c>
    </row>
    <row r="31" spans="1:8" s="12" customFormat="1" x14ac:dyDescent="0.2">
      <c r="A31" t="s">
        <v>141</v>
      </c>
      <c r="B31" s="6"/>
      <c r="C31" s="11" t="s">
        <v>90</v>
      </c>
      <c r="D31" s="6" t="s">
        <v>2</v>
      </c>
      <c r="E31" s="6">
        <v>1</v>
      </c>
      <c r="F31" s="6"/>
      <c r="G31" s="34"/>
      <c r="H31" s="34">
        <f>E31*G31</f>
        <v>0</v>
      </c>
    </row>
    <row r="32" spans="1:8" s="12" customFormat="1" x14ac:dyDescent="0.2">
      <c r="A32" t="s">
        <v>141</v>
      </c>
      <c r="B32" s="6"/>
      <c r="C32" s="11" t="s">
        <v>91</v>
      </c>
      <c r="D32" s="6" t="s">
        <v>2</v>
      </c>
      <c r="E32" s="6">
        <v>1</v>
      </c>
      <c r="F32" s="6"/>
      <c r="G32" s="34"/>
      <c r="H32" s="34">
        <f>E32*G32</f>
        <v>0</v>
      </c>
    </row>
    <row r="33" spans="1:8" s="12" customFormat="1" x14ac:dyDescent="0.2">
      <c r="A33" t="s">
        <v>141</v>
      </c>
      <c r="B33" s="6"/>
      <c r="C33" s="11"/>
      <c r="D33" s="6"/>
      <c r="E33" s="6"/>
      <c r="F33" s="6"/>
      <c r="G33" s="34"/>
      <c r="H33" s="34"/>
    </row>
    <row r="34" spans="1:8" s="12" customFormat="1" x14ac:dyDescent="0.2">
      <c r="A34" t="s">
        <v>141</v>
      </c>
      <c r="B34" s="6"/>
      <c r="C34" s="11" t="s">
        <v>43</v>
      </c>
      <c r="D34" s="6" t="s">
        <v>4</v>
      </c>
      <c r="E34" s="6">
        <v>1</v>
      </c>
      <c r="F34" s="6"/>
      <c r="G34" s="28"/>
      <c r="H34" s="28">
        <f t="shared" ref="H34:H35" si="1">E34*G34</f>
        <v>0</v>
      </c>
    </row>
    <row r="35" spans="1:8" s="12" customFormat="1" x14ac:dyDescent="0.2">
      <c r="A35" t="s">
        <v>141</v>
      </c>
      <c r="B35" s="6"/>
      <c r="C35" s="11" t="s">
        <v>129</v>
      </c>
      <c r="D35" s="6" t="s">
        <v>2</v>
      </c>
      <c r="E35" s="6">
        <v>4</v>
      </c>
      <c r="F35" s="6"/>
      <c r="G35" s="34"/>
      <c r="H35" s="34">
        <f t="shared" si="1"/>
        <v>0</v>
      </c>
    </row>
    <row r="36" spans="1:8" s="12" customFormat="1" x14ac:dyDescent="0.2">
      <c r="A36" t="s">
        <v>141</v>
      </c>
      <c r="B36" s="6"/>
      <c r="C36" s="11" t="s">
        <v>44</v>
      </c>
      <c r="D36" s="6"/>
      <c r="E36" s="6"/>
      <c r="F36" s="6"/>
      <c r="G36" s="34"/>
      <c r="H36" s="34"/>
    </row>
    <row r="37" spans="1:8" s="12" customFormat="1" x14ac:dyDescent="0.2">
      <c r="A37" t="s">
        <v>141</v>
      </c>
      <c r="B37" s="6"/>
      <c r="C37" s="11" t="s">
        <v>45</v>
      </c>
      <c r="D37" s="6" t="s">
        <v>2</v>
      </c>
      <c r="E37" s="6">
        <v>12</v>
      </c>
      <c r="F37" s="6"/>
      <c r="G37" s="28"/>
      <c r="H37" s="28">
        <f t="shared" ref="H37:H39" si="2">E37*G37</f>
        <v>0</v>
      </c>
    </row>
    <row r="38" spans="1:8" s="12" customFormat="1" x14ac:dyDescent="0.2">
      <c r="A38" t="s">
        <v>141</v>
      </c>
      <c r="B38" s="6"/>
      <c r="C38" s="11" t="s">
        <v>46</v>
      </c>
      <c r="D38" s="6" t="s">
        <v>2</v>
      </c>
      <c r="E38" s="6">
        <v>6</v>
      </c>
      <c r="F38" s="6"/>
      <c r="G38" s="28"/>
      <c r="H38" s="28">
        <f t="shared" si="2"/>
        <v>0</v>
      </c>
    </row>
    <row r="39" spans="1:8" s="12" customFormat="1" x14ac:dyDescent="0.2">
      <c r="A39" t="s">
        <v>141</v>
      </c>
      <c r="B39" s="6"/>
      <c r="C39" s="11" t="s">
        <v>47</v>
      </c>
      <c r="D39" s="6" t="s">
        <v>2</v>
      </c>
      <c r="E39" s="6">
        <v>12</v>
      </c>
      <c r="F39" s="6"/>
      <c r="G39" s="28"/>
      <c r="H39" s="28">
        <f t="shared" si="2"/>
        <v>0</v>
      </c>
    </row>
    <row r="40" spans="1:8" s="12" customFormat="1" x14ac:dyDescent="0.2">
      <c r="A40" t="s">
        <v>141</v>
      </c>
      <c r="B40" s="6"/>
      <c r="C40" s="52" t="s">
        <v>161</v>
      </c>
      <c r="D40" s="53" t="s">
        <v>56</v>
      </c>
      <c r="E40" s="6"/>
      <c r="F40" s="6"/>
      <c r="G40" s="34"/>
      <c r="H40" s="34"/>
    </row>
    <row r="41" spans="1:8" s="12" customFormat="1" x14ac:dyDescent="0.2">
      <c r="A41" t="s">
        <v>141</v>
      </c>
      <c r="B41" s="6"/>
      <c r="C41" s="11" t="s">
        <v>48</v>
      </c>
      <c r="D41" s="6" t="s">
        <v>2</v>
      </c>
      <c r="E41" s="6">
        <v>3</v>
      </c>
      <c r="F41" s="6"/>
      <c r="G41" s="28"/>
      <c r="H41" s="28">
        <f t="shared" ref="H41" si="3">E41*G41</f>
        <v>0</v>
      </c>
    </row>
    <row r="42" spans="1:8" s="12" customFormat="1" x14ac:dyDescent="0.2">
      <c r="A42" t="s">
        <v>141</v>
      </c>
      <c r="B42" s="6"/>
      <c r="C42" s="11"/>
      <c r="D42" s="6"/>
      <c r="E42" s="6"/>
      <c r="F42" s="6"/>
      <c r="G42" s="34"/>
      <c r="H42" s="34"/>
    </row>
    <row r="43" spans="1:8" x14ac:dyDescent="0.2">
      <c r="A43" t="s">
        <v>141</v>
      </c>
      <c r="B43" s="23" t="s">
        <v>18</v>
      </c>
      <c r="C43" s="24" t="s">
        <v>113</v>
      </c>
      <c r="D43" s="5"/>
      <c r="E43" s="6"/>
      <c r="F43" s="6"/>
      <c r="G43" s="34"/>
      <c r="H43" s="34"/>
    </row>
    <row r="44" spans="1:8" s="12" customFormat="1" x14ac:dyDescent="0.2">
      <c r="A44" t="s">
        <v>141</v>
      </c>
      <c r="B44" s="6"/>
      <c r="C44" s="13" t="s">
        <v>49</v>
      </c>
      <c r="D44" s="6"/>
      <c r="E44" s="6"/>
      <c r="F44" s="6"/>
      <c r="G44" s="34"/>
      <c r="H44" s="34"/>
    </row>
    <row r="45" spans="1:8" s="12" customFormat="1" x14ac:dyDescent="0.2">
      <c r="A45"/>
      <c r="B45" s="6"/>
      <c r="C45" s="44"/>
      <c r="D45" s="6"/>
      <c r="E45" s="6"/>
      <c r="F45" s="6"/>
      <c r="G45" s="45"/>
      <c r="H45" s="34"/>
    </row>
    <row r="46" spans="1:8" x14ac:dyDescent="0.2">
      <c r="A46" t="s">
        <v>141</v>
      </c>
      <c r="B46" s="5"/>
      <c r="C46" s="50" t="s">
        <v>137</v>
      </c>
      <c r="D46" s="6" t="s">
        <v>4</v>
      </c>
      <c r="E46" s="6">
        <v>1</v>
      </c>
      <c r="F46" s="6"/>
      <c r="G46" s="49">
        <f>G8</f>
        <v>3836.46</v>
      </c>
      <c r="H46" s="36">
        <f>G46*E46</f>
        <v>3836.46</v>
      </c>
    </row>
    <row r="47" spans="1:8" x14ac:dyDescent="0.2">
      <c r="A47" t="s">
        <v>141</v>
      </c>
      <c r="B47" s="5"/>
      <c r="C47" s="50" t="s">
        <v>138</v>
      </c>
      <c r="D47" s="6" t="s">
        <v>4</v>
      </c>
      <c r="E47" s="6">
        <v>1</v>
      </c>
      <c r="F47" s="6"/>
      <c r="G47" s="49">
        <f>G9</f>
        <v>4536</v>
      </c>
      <c r="H47" s="36">
        <f>G47*E47</f>
        <v>4536</v>
      </c>
    </row>
    <row r="48" spans="1:8" ht="13.5" customHeight="1" x14ac:dyDescent="0.2">
      <c r="A48" t="s">
        <v>141</v>
      </c>
      <c r="B48" s="5"/>
      <c r="C48" s="11" t="s">
        <v>159</v>
      </c>
      <c r="D48" s="6"/>
      <c r="E48" s="6"/>
      <c r="F48" s="6"/>
      <c r="G48" s="34"/>
      <c r="H48" s="34"/>
    </row>
    <row r="49" spans="1:8" ht="13.5" customHeight="1" x14ac:dyDescent="0.2">
      <c r="A49" t="s">
        <v>141</v>
      </c>
      <c r="B49" s="5"/>
      <c r="C49" s="7"/>
      <c r="D49" s="6"/>
      <c r="E49" s="6"/>
      <c r="F49" s="6"/>
      <c r="G49" s="34"/>
      <c r="H49" s="34"/>
    </row>
    <row r="50" spans="1:8" ht="13.5" customHeight="1" x14ac:dyDescent="0.2">
      <c r="A50" t="s">
        <v>141</v>
      </c>
      <c r="B50" s="5"/>
      <c r="C50" s="7" t="s">
        <v>51</v>
      </c>
      <c r="D50" s="6" t="s">
        <v>9</v>
      </c>
      <c r="E50" s="6">
        <v>690</v>
      </c>
      <c r="F50" s="6"/>
      <c r="G50" s="34"/>
      <c r="H50" s="34">
        <f>E50*G50</f>
        <v>0</v>
      </c>
    </row>
    <row r="51" spans="1:8" ht="13.5" customHeight="1" x14ac:dyDescent="0.2">
      <c r="A51" t="s">
        <v>141</v>
      </c>
      <c r="B51" s="5"/>
      <c r="C51" s="7"/>
      <c r="D51" s="6"/>
      <c r="E51" s="6"/>
      <c r="F51" s="6"/>
      <c r="G51" s="34"/>
      <c r="H51" s="34"/>
    </row>
    <row r="52" spans="1:8" ht="13.5" customHeight="1" x14ac:dyDescent="0.2">
      <c r="A52" t="s">
        <v>141</v>
      </c>
      <c r="B52" s="5"/>
      <c r="C52" s="7" t="s">
        <v>52</v>
      </c>
      <c r="D52" s="6"/>
      <c r="E52" s="6"/>
      <c r="F52" s="6"/>
      <c r="G52" s="34"/>
      <c r="H52" s="34"/>
    </row>
    <row r="53" spans="1:8" ht="13.5" customHeight="1" x14ac:dyDescent="0.2">
      <c r="A53" t="s">
        <v>141</v>
      </c>
      <c r="B53" s="5"/>
      <c r="C53" s="7" t="s">
        <v>142</v>
      </c>
      <c r="D53" s="6" t="s">
        <v>10</v>
      </c>
      <c r="E53" s="6">
        <v>78</v>
      </c>
      <c r="F53" s="6"/>
      <c r="G53" s="34"/>
      <c r="H53" s="34">
        <f t="shared" ref="H53:H55" si="4">E53*G53</f>
        <v>0</v>
      </c>
    </row>
    <row r="54" spans="1:8" ht="13.5" customHeight="1" x14ac:dyDescent="0.2">
      <c r="A54" t="s">
        <v>141</v>
      </c>
      <c r="B54" s="5"/>
      <c r="C54" s="7" t="s">
        <v>143</v>
      </c>
      <c r="D54" s="6" t="s">
        <v>10</v>
      </c>
      <c r="E54" s="6">
        <f>20+12</f>
        <v>32</v>
      </c>
      <c r="F54" s="6"/>
      <c r="G54" s="34"/>
      <c r="H54" s="34">
        <f t="shared" si="4"/>
        <v>0</v>
      </c>
    </row>
    <row r="55" spans="1:8" ht="13.5" customHeight="1" x14ac:dyDescent="0.2">
      <c r="A55" t="s">
        <v>141</v>
      </c>
      <c r="B55" s="5"/>
      <c r="C55" s="7" t="s">
        <v>144</v>
      </c>
      <c r="D55" s="6" t="s">
        <v>10</v>
      </c>
      <c r="E55" s="6">
        <f>7+6</f>
        <v>13</v>
      </c>
      <c r="F55" s="6"/>
      <c r="G55" s="34"/>
      <c r="H55" s="34">
        <f t="shared" si="4"/>
        <v>0</v>
      </c>
    </row>
    <row r="56" spans="1:8" ht="13.5" customHeight="1" x14ac:dyDescent="0.2">
      <c r="A56" t="s">
        <v>141</v>
      </c>
      <c r="B56" s="5"/>
      <c r="C56" s="7"/>
      <c r="D56" s="6"/>
      <c r="E56" s="6"/>
      <c r="F56" s="6"/>
      <c r="G56" s="34"/>
      <c r="H56" s="34"/>
    </row>
    <row r="57" spans="1:8" s="12" customFormat="1" x14ac:dyDescent="0.2">
      <c r="A57" t="s">
        <v>141</v>
      </c>
      <c r="B57" s="6"/>
      <c r="C57" s="13" t="s">
        <v>50</v>
      </c>
      <c r="D57" s="6"/>
      <c r="E57" s="6"/>
      <c r="F57" s="6"/>
      <c r="G57" s="34"/>
      <c r="H57" s="34"/>
    </row>
    <row r="58" spans="1:8" ht="13.5" customHeight="1" x14ac:dyDescent="0.2">
      <c r="A58" t="s">
        <v>141</v>
      </c>
      <c r="B58" s="5"/>
      <c r="C58" s="7" t="s">
        <v>51</v>
      </c>
      <c r="D58" s="6" t="s">
        <v>9</v>
      </c>
      <c r="E58" s="6">
        <v>880</v>
      </c>
      <c r="F58" s="6"/>
      <c r="G58" s="34"/>
      <c r="H58" s="34">
        <f t="shared" ref="H58" si="5">E58*G58</f>
        <v>0</v>
      </c>
    </row>
    <row r="59" spans="1:8" ht="13.5" customHeight="1" x14ac:dyDescent="0.2">
      <c r="A59" t="s">
        <v>141</v>
      </c>
      <c r="B59" s="5"/>
      <c r="C59" s="7"/>
      <c r="D59" s="6"/>
      <c r="E59" s="6"/>
      <c r="F59" s="6"/>
      <c r="G59" s="34"/>
      <c r="H59" s="34"/>
    </row>
    <row r="60" spans="1:8" ht="13.5" customHeight="1" x14ac:dyDescent="0.2">
      <c r="A60" t="s">
        <v>141</v>
      </c>
      <c r="B60" s="5"/>
      <c r="C60" s="7" t="s">
        <v>52</v>
      </c>
      <c r="D60" s="6"/>
      <c r="E60" s="6"/>
      <c r="F60" s="6"/>
      <c r="G60" s="34"/>
      <c r="H60" s="34"/>
    </row>
    <row r="61" spans="1:8" ht="13.5" customHeight="1" x14ac:dyDescent="0.2">
      <c r="A61" t="s">
        <v>141</v>
      </c>
      <c r="B61" s="5"/>
      <c r="C61" s="7" t="s">
        <v>145</v>
      </c>
      <c r="D61" s="6" t="s">
        <v>10</v>
      </c>
      <c r="E61" s="6">
        <v>20</v>
      </c>
      <c r="F61" s="6"/>
      <c r="G61" s="34"/>
      <c r="H61" s="34">
        <f t="shared" ref="H61:H64" si="6">E61*G61</f>
        <v>0</v>
      </c>
    </row>
    <row r="62" spans="1:8" ht="13.5" customHeight="1" x14ac:dyDescent="0.2">
      <c r="A62" t="s">
        <v>141</v>
      </c>
      <c r="B62" s="5"/>
      <c r="C62" s="7" t="s">
        <v>146</v>
      </c>
      <c r="D62" s="6" t="s">
        <v>10</v>
      </c>
      <c r="E62" s="6">
        <v>33</v>
      </c>
      <c r="F62" s="6"/>
      <c r="G62" s="34"/>
      <c r="H62" s="34">
        <f t="shared" si="6"/>
        <v>0</v>
      </c>
    </row>
    <row r="63" spans="1:8" ht="13.5" customHeight="1" x14ac:dyDescent="0.2">
      <c r="A63" t="s">
        <v>141</v>
      </c>
      <c r="B63" s="5"/>
      <c r="C63" s="7" t="s">
        <v>147</v>
      </c>
      <c r="D63" s="6" t="s">
        <v>10</v>
      </c>
      <c r="E63" s="6">
        <v>25</v>
      </c>
      <c r="F63" s="6"/>
      <c r="G63" s="34"/>
      <c r="H63" s="34">
        <f t="shared" ref="H63" si="7">E63*G63</f>
        <v>0</v>
      </c>
    </row>
    <row r="64" spans="1:8" ht="13.5" customHeight="1" x14ac:dyDescent="0.2">
      <c r="A64" t="s">
        <v>141</v>
      </c>
      <c r="B64" s="5"/>
      <c r="C64" s="7" t="s">
        <v>148</v>
      </c>
      <c r="D64" s="6" t="s">
        <v>10</v>
      </c>
      <c r="E64" s="6">
        <v>6</v>
      </c>
      <c r="F64" s="6"/>
      <c r="G64" s="34"/>
      <c r="H64" s="34">
        <f t="shared" si="6"/>
        <v>0</v>
      </c>
    </row>
    <row r="65" spans="1:8" s="12" customFormat="1" x14ac:dyDescent="0.2">
      <c r="A65" t="s">
        <v>141</v>
      </c>
      <c r="B65" s="6"/>
      <c r="C65" s="11"/>
      <c r="D65" s="6"/>
      <c r="E65" s="6"/>
      <c r="F65" s="6"/>
      <c r="G65" s="34"/>
      <c r="H65" s="34"/>
    </row>
    <row r="66" spans="1:8" x14ac:dyDescent="0.2">
      <c r="A66" t="s">
        <v>141</v>
      </c>
      <c r="B66" s="23" t="s">
        <v>19</v>
      </c>
      <c r="C66" s="24" t="s">
        <v>114</v>
      </c>
      <c r="D66" s="5"/>
      <c r="E66" s="6"/>
      <c r="F66" s="6"/>
      <c r="G66" s="34"/>
      <c r="H66" s="34"/>
    </row>
    <row r="67" spans="1:8" s="12" customFormat="1" x14ac:dyDescent="0.2">
      <c r="A67" t="s">
        <v>141</v>
      </c>
      <c r="B67" s="6"/>
      <c r="C67" s="13" t="s">
        <v>49</v>
      </c>
      <c r="D67" s="6"/>
      <c r="E67" s="6"/>
      <c r="F67" s="6"/>
      <c r="G67" s="34"/>
      <c r="H67" s="34"/>
    </row>
    <row r="68" spans="1:8" s="12" customFormat="1" x14ac:dyDescent="0.2">
      <c r="A68" t="s">
        <v>141</v>
      </c>
      <c r="B68" s="6"/>
      <c r="C68" s="11" t="s">
        <v>68</v>
      </c>
      <c r="D68" s="6" t="s">
        <v>7</v>
      </c>
      <c r="E68" s="6">
        <v>70</v>
      </c>
      <c r="F68" s="6"/>
      <c r="G68" s="34"/>
      <c r="H68" s="34">
        <f t="shared" ref="H68:H69" si="8">E68*G68</f>
        <v>0</v>
      </c>
    </row>
    <row r="69" spans="1:8" s="12" customFormat="1" x14ac:dyDescent="0.2">
      <c r="A69" t="s">
        <v>141</v>
      </c>
      <c r="B69" s="6"/>
      <c r="C69" s="11" t="s">
        <v>69</v>
      </c>
      <c r="D69" s="6" t="s">
        <v>7</v>
      </c>
      <c r="E69" s="6">
        <v>260</v>
      </c>
      <c r="F69" s="6"/>
      <c r="G69" s="34"/>
      <c r="H69" s="34">
        <f t="shared" si="8"/>
        <v>0</v>
      </c>
    </row>
    <row r="70" spans="1:8" s="12" customFormat="1" x14ac:dyDescent="0.2">
      <c r="A70" t="s">
        <v>141</v>
      </c>
      <c r="B70" s="6"/>
      <c r="C70" s="11"/>
      <c r="D70" s="6"/>
      <c r="E70" s="6"/>
      <c r="F70" s="6"/>
      <c r="G70" s="34"/>
      <c r="H70" s="34"/>
    </row>
    <row r="71" spans="1:8" s="12" customFormat="1" x14ac:dyDescent="0.2">
      <c r="A71" t="s">
        <v>141</v>
      </c>
      <c r="B71" s="6"/>
      <c r="C71" s="13" t="s">
        <v>50</v>
      </c>
      <c r="D71" s="6"/>
      <c r="E71" s="6"/>
      <c r="F71" s="6"/>
      <c r="G71" s="34"/>
      <c r="H71" s="34"/>
    </row>
    <row r="72" spans="1:8" s="12" customFormat="1" x14ac:dyDescent="0.2">
      <c r="A72" t="s">
        <v>141</v>
      </c>
      <c r="B72" s="6"/>
      <c r="C72" s="11" t="s">
        <v>68</v>
      </c>
      <c r="D72" s="6" t="s">
        <v>7</v>
      </c>
      <c r="E72" s="6">
        <v>170</v>
      </c>
      <c r="F72" s="6"/>
      <c r="G72" s="34"/>
      <c r="H72" s="34">
        <f t="shared" ref="H72" si="9">E72*G72</f>
        <v>0</v>
      </c>
    </row>
    <row r="73" spans="1:8" x14ac:dyDescent="0.2">
      <c r="A73" t="s">
        <v>141</v>
      </c>
      <c r="B73" s="5"/>
      <c r="C73" s="10"/>
      <c r="D73" s="6"/>
      <c r="E73" s="6"/>
      <c r="F73" s="6"/>
      <c r="G73" s="34"/>
      <c r="H73" s="34"/>
    </row>
    <row r="74" spans="1:8" x14ac:dyDescent="0.2">
      <c r="A74" t="s">
        <v>141</v>
      </c>
      <c r="B74" s="23" t="s">
        <v>20</v>
      </c>
      <c r="C74" s="24" t="s">
        <v>115</v>
      </c>
      <c r="D74" s="5"/>
      <c r="E74" s="6"/>
      <c r="F74" s="6"/>
      <c r="G74" s="34"/>
      <c r="H74" s="34"/>
    </row>
    <row r="75" spans="1:8" x14ac:dyDescent="0.2">
      <c r="A75" t="s">
        <v>141</v>
      </c>
      <c r="B75" s="9"/>
      <c r="C75" s="11" t="s">
        <v>73</v>
      </c>
      <c r="D75" s="6" t="s">
        <v>74</v>
      </c>
      <c r="E75" s="6">
        <v>6</v>
      </c>
      <c r="F75" s="6"/>
      <c r="G75" s="34"/>
      <c r="H75" s="34">
        <f t="shared" ref="H75" si="10">E75*G75</f>
        <v>0</v>
      </c>
    </row>
    <row r="76" spans="1:8" x14ac:dyDescent="0.2">
      <c r="A76" t="s">
        <v>141</v>
      </c>
      <c r="B76" s="5"/>
      <c r="C76" s="10"/>
      <c r="D76" s="6"/>
      <c r="E76" s="6"/>
      <c r="F76" s="6"/>
      <c r="G76" s="34"/>
      <c r="H76" s="34"/>
    </row>
    <row r="77" spans="1:8" x14ac:dyDescent="0.2">
      <c r="A77" t="s">
        <v>141</v>
      </c>
      <c r="B77" s="23" t="s">
        <v>21</v>
      </c>
      <c r="C77" s="24" t="s">
        <v>75</v>
      </c>
      <c r="D77" s="5"/>
      <c r="E77" s="6"/>
      <c r="F77" s="6"/>
      <c r="G77" s="34"/>
      <c r="H77" s="34"/>
    </row>
    <row r="78" spans="1:8" s="12" customFormat="1" x14ac:dyDescent="0.2">
      <c r="A78" t="s">
        <v>141</v>
      </c>
      <c r="B78" s="6"/>
      <c r="C78" s="11" t="s">
        <v>75</v>
      </c>
      <c r="D78" s="6" t="s">
        <v>76</v>
      </c>
      <c r="E78" s="6"/>
      <c r="F78" s="6"/>
      <c r="G78" s="34"/>
      <c r="H78" s="34"/>
    </row>
    <row r="79" spans="1:8" x14ac:dyDescent="0.2">
      <c r="A79" t="s">
        <v>141</v>
      </c>
      <c r="B79" s="5"/>
      <c r="C79" s="10"/>
      <c r="D79" s="6"/>
      <c r="E79" s="6"/>
      <c r="F79" s="6"/>
      <c r="G79" s="34"/>
      <c r="H79" s="34"/>
    </row>
    <row r="80" spans="1:8" x14ac:dyDescent="0.2">
      <c r="A80" t="s">
        <v>141</v>
      </c>
      <c r="B80" s="23" t="s">
        <v>22</v>
      </c>
      <c r="C80" s="24" t="s">
        <v>116</v>
      </c>
      <c r="D80" s="5"/>
      <c r="E80" s="6"/>
      <c r="F80" s="6"/>
      <c r="G80" s="34"/>
      <c r="H80" s="34"/>
    </row>
    <row r="81" spans="1:8" s="12" customFormat="1" x14ac:dyDescent="0.2">
      <c r="A81" t="s">
        <v>141</v>
      </c>
      <c r="B81" s="6"/>
      <c r="C81" s="13" t="s">
        <v>49</v>
      </c>
      <c r="D81" s="6"/>
      <c r="E81" s="6"/>
      <c r="F81" s="6"/>
      <c r="G81" s="34"/>
      <c r="H81" s="34"/>
    </row>
    <row r="82" spans="1:8" s="12" customFormat="1" x14ac:dyDescent="0.2">
      <c r="A82" t="s">
        <v>141</v>
      </c>
      <c r="B82" s="6"/>
      <c r="C82" s="11" t="s">
        <v>53</v>
      </c>
      <c r="D82" s="6" t="s">
        <v>10</v>
      </c>
      <c r="E82" s="6">
        <v>684</v>
      </c>
      <c r="F82" s="6"/>
      <c r="G82" s="34"/>
      <c r="H82" s="34">
        <f t="shared" ref="H82" si="11">E82*G82</f>
        <v>0</v>
      </c>
    </row>
    <row r="83" spans="1:8" s="12" customFormat="1" x14ac:dyDescent="0.2">
      <c r="A83" t="s">
        <v>141</v>
      </c>
      <c r="B83" s="6"/>
      <c r="C83" s="11"/>
      <c r="D83" s="6"/>
      <c r="E83" s="6"/>
      <c r="F83" s="6"/>
      <c r="G83" s="34"/>
      <c r="H83" s="34"/>
    </row>
    <row r="84" spans="1:8" s="12" customFormat="1" x14ac:dyDescent="0.2">
      <c r="A84" t="s">
        <v>141</v>
      </c>
      <c r="B84" s="6"/>
      <c r="C84" s="13" t="s">
        <v>50</v>
      </c>
      <c r="D84" s="6"/>
      <c r="E84" s="6"/>
      <c r="F84" s="6"/>
      <c r="G84" s="34"/>
      <c r="H84" s="34"/>
    </row>
    <row r="85" spans="1:8" s="12" customFormat="1" x14ac:dyDescent="0.2">
      <c r="A85" t="s">
        <v>141</v>
      </c>
      <c r="B85" s="6"/>
      <c r="C85" s="11" t="s">
        <v>55</v>
      </c>
      <c r="D85" s="6" t="s">
        <v>2</v>
      </c>
      <c r="E85" s="6">
        <v>9</v>
      </c>
      <c r="F85" s="6"/>
      <c r="G85" s="34"/>
      <c r="H85" s="34">
        <f t="shared" ref="H85:H86" si="12">E85*G85</f>
        <v>0</v>
      </c>
    </row>
    <row r="86" spans="1:8" s="12" customFormat="1" x14ac:dyDescent="0.2">
      <c r="A86" t="s">
        <v>141</v>
      </c>
      <c r="B86" s="6"/>
      <c r="C86" s="11" t="s">
        <v>54</v>
      </c>
      <c r="D86" s="6" t="s">
        <v>2</v>
      </c>
      <c r="E86" s="6">
        <v>4</v>
      </c>
      <c r="F86" s="6"/>
      <c r="G86" s="34"/>
      <c r="H86" s="34">
        <f t="shared" si="12"/>
        <v>0</v>
      </c>
    </row>
    <row r="87" spans="1:8" s="20" customFormat="1" x14ac:dyDescent="0.2">
      <c r="A87" t="s">
        <v>141</v>
      </c>
      <c r="B87" s="6"/>
      <c r="C87" s="13"/>
      <c r="D87" s="6"/>
      <c r="E87" s="6"/>
      <c r="F87" s="6"/>
      <c r="G87" s="34"/>
      <c r="H87" s="34"/>
    </row>
    <row r="88" spans="1:8" x14ac:dyDescent="0.2">
      <c r="A88" t="s">
        <v>141</v>
      </c>
      <c r="B88" s="23" t="s">
        <v>23</v>
      </c>
      <c r="C88" s="24" t="s">
        <v>117</v>
      </c>
      <c r="D88" s="5"/>
      <c r="E88" s="6"/>
      <c r="F88" s="6"/>
      <c r="G88" s="34"/>
      <c r="H88" s="34"/>
    </row>
    <row r="89" spans="1:8" x14ac:dyDescent="0.2">
      <c r="A89" t="s">
        <v>141</v>
      </c>
      <c r="B89" s="5"/>
      <c r="C89" s="11" t="s">
        <v>130</v>
      </c>
      <c r="D89" s="6" t="s">
        <v>10</v>
      </c>
      <c r="E89" s="6">
        <v>12</v>
      </c>
      <c r="F89" s="6"/>
      <c r="G89" s="34"/>
      <c r="H89" s="34">
        <f t="shared" ref="H89:H90" si="13">E89*G89</f>
        <v>0</v>
      </c>
    </row>
    <row r="90" spans="1:8" x14ac:dyDescent="0.2">
      <c r="A90" t="s">
        <v>141</v>
      </c>
      <c r="B90" s="5"/>
      <c r="C90" s="11" t="s">
        <v>160</v>
      </c>
      <c r="D90" s="6" t="s">
        <v>10</v>
      </c>
      <c r="E90" s="6">
        <v>5</v>
      </c>
      <c r="F90" s="6"/>
      <c r="G90" s="34"/>
      <c r="H90" s="34">
        <f t="shared" si="13"/>
        <v>0</v>
      </c>
    </row>
    <row r="91" spans="1:8" x14ac:dyDescent="0.2">
      <c r="A91" t="s">
        <v>141</v>
      </c>
      <c r="B91" s="5"/>
      <c r="C91" s="11"/>
      <c r="D91" s="6"/>
      <c r="E91" s="6"/>
      <c r="F91" s="6"/>
      <c r="G91" s="34"/>
      <c r="H91" s="34"/>
    </row>
    <row r="92" spans="1:8" x14ac:dyDescent="0.2">
      <c r="A92" t="s">
        <v>141</v>
      </c>
      <c r="B92" s="5"/>
      <c r="C92" s="11" t="s">
        <v>132</v>
      </c>
      <c r="D92" s="6"/>
      <c r="E92" s="6"/>
      <c r="F92" s="6"/>
      <c r="G92" s="34"/>
      <c r="H92" s="34"/>
    </row>
    <row r="93" spans="1:8" x14ac:dyDescent="0.2">
      <c r="A93" t="s">
        <v>141</v>
      </c>
      <c r="B93" s="5"/>
      <c r="C93" s="11" t="s">
        <v>151</v>
      </c>
      <c r="D93" s="6" t="s">
        <v>10</v>
      </c>
      <c r="E93" s="6">
        <v>140</v>
      </c>
      <c r="F93" s="6"/>
      <c r="G93" s="34"/>
      <c r="H93" s="34">
        <f t="shared" ref="H93:H95" si="14">E93*G93</f>
        <v>0</v>
      </c>
    </row>
    <row r="94" spans="1:8" x14ac:dyDescent="0.2">
      <c r="A94" t="s">
        <v>141</v>
      </c>
      <c r="B94" s="5"/>
      <c r="C94" s="11" t="s">
        <v>152</v>
      </c>
      <c r="D94" s="6" t="s">
        <v>10</v>
      </c>
      <c r="E94" s="6">
        <v>140</v>
      </c>
      <c r="F94" s="6"/>
      <c r="G94" s="34"/>
      <c r="H94" s="34">
        <f t="shared" si="14"/>
        <v>0</v>
      </c>
    </row>
    <row r="95" spans="1:8" x14ac:dyDescent="0.2">
      <c r="A95" t="s">
        <v>141</v>
      </c>
      <c r="B95" s="5"/>
      <c r="C95" s="11" t="s">
        <v>153</v>
      </c>
      <c r="D95" s="6" t="s">
        <v>10</v>
      </c>
      <c r="E95" s="6">
        <v>80</v>
      </c>
      <c r="F95" s="6"/>
      <c r="G95" s="34"/>
      <c r="H95" s="34">
        <f t="shared" si="14"/>
        <v>0</v>
      </c>
    </row>
    <row r="96" spans="1:8" x14ac:dyDescent="0.2">
      <c r="A96" t="s">
        <v>141</v>
      </c>
      <c r="B96" s="5"/>
      <c r="C96" s="11"/>
      <c r="D96" s="6"/>
      <c r="E96" s="6"/>
      <c r="F96" s="6"/>
      <c r="G96" s="34"/>
      <c r="H96" s="34"/>
    </row>
    <row r="97" spans="1:8" x14ac:dyDescent="0.2">
      <c r="A97" t="s">
        <v>141</v>
      </c>
      <c r="B97" s="5"/>
      <c r="C97" s="11" t="s">
        <v>8</v>
      </c>
      <c r="D97" s="6" t="s">
        <v>58</v>
      </c>
      <c r="E97" s="6">
        <v>1</v>
      </c>
      <c r="F97" s="6"/>
      <c r="G97" s="34"/>
      <c r="H97" s="34">
        <f t="shared" ref="H97:H98" si="15">E97*G97</f>
        <v>0</v>
      </c>
    </row>
    <row r="98" spans="1:8" x14ac:dyDescent="0.2">
      <c r="A98" t="s">
        <v>141</v>
      </c>
      <c r="B98" s="5"/>
      <c r="C98" s="11" t="s">
        <v>57</v>
      </c>
      <c r="D98" s="6" t="s">
        <v>58</v>
      </c>
      <c r="E98" s="6">
        <v>1</v>
      </c>
      <c r="F98" s="6"/>
      <c r="G98" s="34"/>
      <c r="H98" s="34">
        <f t="shared" si="15"/>
        <v>0</v>
      </c>
    </row>
    <row r="99" spans="1:8" x14ac:dyDescent="0.2">
      <c r="A99" t="s">
        <v>141</v>
      </c>
      <c r="B99" s="5"/>
      <c r="C99" s="11"/>
      <c r="D99" s="6"/>
      <c r="E99" s="6"/>
      <c r="F99" s="6"/>
      <c r="G99" s="34"/>
      <c r="H99" s="34"/>
    </row>
    <row r="100" spans="1:8" x14ac:dyDescent="0.2">
      <c r="A100" t="s">
        <v>141</v>
      </c>
      <c r="B100" s="9"/>
      <c r="C100" s="14" t="s">
        <v>65</v>
      </c>
      <c r="D100" s="6"/>
      <c r="E100" s="6"/>
      <c r="F100" s="6"/>
      <c r="G100" s="34"/>
      <c r="H100" s="35">
        <f>SUM(H18:H99)</f>
        <v>9680.4599999999991</v>
      </c>
    </row>
    <row r="101" spans="1:8" x14ac:dyDescent="0.2">
      <c r="A101" t="s">
        <v>141</v>
      </c>
      <c r="B101" s="5"/>
      <c r="C101" s="10"/>
      <c r="D101" s="6"/>
      <c r="E101" s="6"/>
      <c r="F101" s="6"/>
      <c r="G101" s="34"/>
      <c r="H101" s="34"/>
    </row>
    <row r="102" spans="1:8" x14ac:dyDescent="0.2">
      <c r="A102" t="s">
        <v>141</v>
      </c>
      <c r="B102" s="5" t="s">
        <v>24</v>
      </c>
      <c r="C102" s="10" t="s">
        <v>25</v>
      </c>
      <c r="D102" s="6"/>
      <c r="E102" s="6"/>
      <c r="F102" s="6"/>
      <c r="G102" s="34"/>
      <c r="H102" s="34"/>
    </row>
    <row r="103" spans="1:8" x14ac:dyDescent="0.2">
      <c r="A103" t="s">
        <v>141</v>
      </c>
      <c r="B103" s="5"/>
      <c r="C103" s="10"/>
      <c r="D103" s="6"/>
      <c r="E103" s="6"/>
      <c r="F103" s="6"/>
      <c r="G103" s="34"/>
      <c r="H103" s="34"/>
    </row>
    <row r="104" spans="1:8" x14ac:dyDescent="0.2">
      <c r="A104" t="s">
        <v>141</v>
      </c>
      <c r="B104" s="23" t="s">
        <v>26</v>
      </c>
      <c r="C104" s="24" t="s">
        <v>112</v>
      </c>
      <c r="D104" s="5" t="s">
        <v>56</v>
      </c>
      <c r="E104" s="6"/>
      <c r="F104" s="6"/>
      <c r="G104" s="34"/>
      <c r="H104" s="34"/>
    </row>
    <row r="105" spans="1:8" x14ac:dyDescent="0.2">
      <c r="A105" t="s">
        <v>141</v>
      </c>
      <c r="B105" s="5"/>
      <c r="C105" s="10"/>
      <c r="D105" s="6"/>
      <c r="E105" s="6"/>
      <c r="F105" s="6"/>
      <c r="G105" s="34"/>
      <c r="H105" s="34"/>
    </row>
    <row r="106" spans="1:8" x14ac:dyDescent="0.2">
      <c r="A106" t="s">
        <v>141</v>
      </c>
      <c r="B106" s="23" t="s">
        <v>27</v>
      </c>
      <c r="C106" s="24" t="s">
        <v>118</v>
      </c>
      <c r="D106" s="5"/>
      <c r="E106" s="6"/>
      <c r="F106" s="6"/>
      <c r="G106" s="34"/>
      <c r="H106" s="34"/>
    </row>
    <row r="107" spans="1:8" x14ac:dyDescent="0.2">
      <c r="A107" t="s">
        <v>141</v>
      </c>
      <c r="B107" s="5"/>
      <c r="C107" s="11" t="s">
        <v>131</v>
      </c>
      <c r="D107" s="6" t="s">
        <v>4</v>
      </c>
      <c r="E107" s="6">
        <v>1</v>
      </c>
      <c r="F107" s="6"/>
      <c r="G107" s="34"/>
      <c r="H107" s="34">
        <f t="shared" ref="H107:H109" si="16">E107*G107</f>
        <v>0</v>
      </c>
    </row>
    <row r="108" spans="1:8" x14ac:dyDescent="0.2">
      <c r="A108" t="s">
        <v>141</v>
      </c>
      <c r="B108" s="5"/>
      <c r="C108" s="11" t="s">
        <v>77</v>
      </c>
      <c r="D108" s="6" t="s">
        <v>4</v>
      </c>
      <c r="E108" s="6">
        <v>1</v>
      </c>
      <c r="F108" s="6"/>
      <c r="G108" s="34"/>
      <c r="H108" s="34">
        <f t="shared" si="16"/>
        <v>0</v>
      </c>
    </row>
    <row r="109" spans="1:8" x14ac:dyDescent="0.2">
      <c r="A109" t="s">
        <v>141</v>
      </c>
      <c r="B109" s="5"/>
      <c r="C109" s="11" t="s">
        <v>66</v>
      </c>
      <c r="D109" s="6" t="s">
        <v>4</v>
      </c>
      <c r="E109" s="6">
        <v>3</v>
      </c>
      <c r="F109" s="6"/>
      <c r="G109" s="34"/>
      <c r="H109" s="34">
        <f t="shared" si="16"/>
        <v>0</v>
      </c>
    </row>
    <row r="110" spans="1:8" x14ac:dyDescent="0.2">
      <c r="A110" t="s">
        <v>141</v>
      </c>
      <c r="B110" s="5"/>
      <c r="C110" s="10"/>
      <c r="D110" s="6"/>
      <c r="E110" s="6"/>
      <c r="F110" s="6"/>
      <c r="G110" s="34"/>
      <c r="H110" s="34"/>
    </row>
    <row r="111" spans="1:8" x14ac:dyDescent="0.2">
      <c r="A111" t="s">
        <v>141</v>
      </c>
      <c r="B111" s="23" t="s">
        <v>28</v>
      </c>
      <c r="C111" s="24" t="s">
        <v>119</v>
      </c>
      <c r="D111" s="5" t="s">
        <v>56</v>
      </c>
      <c r="E111" s="6"/>
      <c r="F111" s="6"/>
      <c r="G111" s="34"/>
      <c r="H111" s="34"/>
    </row>
    <row r="112" spans="1:8" x14ac:dyDescent="0.2">
      <c r="A112" t="s">
        <v>141</v>
      </c>
      <c r="B112" s="23" t="s">
        <v>29</v>
      </c>
      <c r="C112" s="24" t="s">
        <v>120</v>
      </c>
      <c r="D112" s="5" t="s">
        <v>56</v>
      </c>
      <c r="E112" s="6"/>
      <c r="F112" s="6"/>
      <c r="G112" s="34"/>
      <c r="H112" s="34"/>
    </row>
    <row r="113" spans="1:8" x14ac:dyDescent="0.2">
      <c r="A113" t="s">
        <v>141</v>
      </c>
      <c r="B113" s="23" t="s">
        <v>30</v>
      </c>
      <c r="C113" s="24" t="s">
        <v>121</v>
      </c>
      <c r="D113" s="5" t="s">
        <v>56</v>
      </c>
      <c r="E113" s="6"/>
      <c r="F113" s="6"/>
      <c r="G113" s="34"/>
      <c r="H113" s="34"/>
    </row>
    <row r="114" spans="1:8" x14ac:dyDescent="0.2">
      <c r="A114" t="s">
        <v>141</v>
      </c>
      <c r="B114" s="9"/>
      <c r="C114" s="13"/>
      <c r="D114" s="6"/>
      <c r="E114" s="6"/>
      <c r="F114" s="6"/>
      <c r="G114" s="34"/>
      <c r="H114" s="34"/>
    </row>
    <row r="115" spans="1:8" x14ac:dyDescent="0.2">
      <c r="A115" t="s">
        <v>141</v>
      </c>
      <c r="B115" s="9"/>
      <c r="C115" s="14" t="s">
        <v>62</v>
      </c>
      <c r="D115" s="6"/>
      <c r="E115" s="6"/>
      <c r="F115" s="6"/>
      <c r="G115" s="34"/>
      <c r="H115" s="35">
        <f>SUM(H103:H114)</f>
        <v>0</v>
      </c>
    </row>
    <row r="116" spans="1:8" x14ac:dyDescent="0.2">
      <c r="A116" t="s">
        <v>141</v>
      </c>
      <c r="B116" s="5"/>
      <c r="C116" s="10"/>
      <c r="D116" s="6"/>
      <c r="E116" s="6"/>
      <c r="F116" s="6"/>
      <c r="G116" s="34"/>
      <c r="H116" s="34"/>
    </row>
    <row r="117" spans="1:8" x14ac:dyDescent="0.2">
      <c r="A117" t="s">
        <v>141</v>
      </c>
      <c r="B117" s="5" t="s">
        <v>31</v>
      </c>
      <c r="C117" s="10" t="s">
        <v>70</v>
      </c>
      <c r="D117" s="6"/>
      <c r="E117" s="6"/>
      <c r="F117" s="6"/>
      <c r="G117" s="34"/>
      <c r="H117" s="34"/>
    </row>
    <row r="118" spans="1:8" x14ac:dyDescent="0.2">
      <c r="A118" t="s">
        <v>141</v>
      </c>
      <c r="B118" s="5"/>
      <c r="C118" s="10"/>
      <c r="D118" s="6"/>
      <c r="E118" s="6"/>
      <c r="F118" s="6"/>
      <c r="G118" s="34"/>
      <c r="H118" s="34"/>
    </row>
    <row r="119" spans="1:8" x14ac:dyDescent="0.2">
      <c r="A119" t="s">
        <v>141</v>
      </c>
      <c r="B119" s="23" t="s">
        <v>32</v>
      </c>
      <c r="C119" s="24" t="s">
        <v>111</v>
      </c>
      <c r="D119" s="5" t="s">
        <v>56</v>
      </c>
      <c r="E119" s="6"/>
      <c r="F119" s="6"/>
      <c r="G119" s="34"/>
      <c r="H119" s="34"/>
    </row>
    <row r="120" spans="1:8" x14ac:dyDescent="0.2">
      <c r="A120" t="s">
        <v>141</v>
      </c>
      <c r="B120" s="9"/>
      <c r="C120" s="13"/>
      <c r="D120" s="6"/>
      <c r="E120" s="6"/>
      <c r="F120" s="6"/>
      <c r="G120" s="34"/>
      <c r="H120" s="34"/>
    </row>
    <row r="121" spans="1:8" x14ac:dyDescent="0.2">
      <c r="A121" t="s">
        <v>141</v>
      </c>
      <c r="B121" s="23" t="s">
        <v>33</v>
      </c>
      <c r="C121" s="24" t="s">
        <v>42</v>
      </c>
      <c r="D121" s="5"/>
      <c r="E121" s="6"/>
      <c r="F121" s="6"/>
      <c r="G121" s="34"/>
      <c r="H121" s="34"/>
    </row>
    <row r="122" spans="1:8" x14ac:dyDescent="0.2">
      <c r="A122" t="s">
        <v>141</v>
      </c>
      <c r="B122" s="9"/>
      <c r="C122" s="11" t="s">
        <v>92</v>
      </c>
      <c r="D122" s="6" t="s">
        <v>2</v>
      </c>
      <c r="E122" s="6">
        <v>1</v>
      </c>
      <c r="F122" s="6"/>
      <c r="G122" s="34"/>
      <c r="H122" s="34">
        <f t="shared" ref="H122" si="17">E122*G122</f>
        <v>0</v>
      </c>
    </row>
    <row r="123" spans="1:8" x14ac:dyDescent="0.2">
      <c r="A123" t="s">
        <v>141</v>
      </c>
      <c r="B123" s="9"/>
      <c r="C123" s="13"/>
      <c r="D123" s="6"/>
      <c r="E123" s="6"/>
      <c r="F123" s="6"/>
      <c r="G123" s="34"/>
      <c r="H123" s="34"/>
    </row>
    <row r="124" spans="1:8" x14ac:dyDescent="0.2">
      <c r="A124" t="s">
        <v>141</v>
      </c>
      <c r="B124" s="23" t="s">
        <v>34</v>
      </c>
      <c r="C124" s="24" t="s">
        <v>122</v>
      </c>
      <c r="D124" s="5"/>
      <c r="E124" s="6"/>
      <c r="F124" s="6"/>
      <c r="G124" s="34"/>
      <c r="H124" s="34"/>
    </row>
    <row r="125" spans="1:8" x14ac:dyDescent="0.2">
      <c r="A125" t="s">
        <v>141</v>
      </c>
      <c r="B125" s="9"/>
      <c r="C125" s="11" t="s">
        <v>59</v>
      </c>
      <c r="D125" s="6" t="s">
        <v>60</v>
      </c>
      <c r="E125" s="6">
        <v>1</v>
      </c>
      <c r="F125" s="6"/>
      <c r="G125" s="34"/>
      <c r="H125" s="34">
        <f t="shared" ref="H125" si="18">E125*G125</f>
        <v>0</v>
      </c>
    </row>
    <row r="126" spans="1:8" x14ac:dyDescent="0.2">
      <c r="A126" t="s">
        <v>141</v>
      </c>
      <c r="B126" s="9"/>
      <c r="C126" s="13"/>
      <c r="D126" s="6"/>
      <c r="E126" s="6"/>
      <c r="F126" s="6"/>
      <c r="G126" s="34"/>
      <c r="H126" s="34"/>
    </row>
    <row r="127" spans="1:8" x14ac:dyDescent="0.2">
      <c r="A127" t="s">
        <v>141</v>
      </c>
      <c r="B127" s="23" t="s">
        <v>35</v>
      </c>
      <c r="C127" s="24" t="s">
        <v>113</v>
      </c>
      <c r="D127" s="5"/>
      <c r="E127" s="6"/>
      <c r="F127" s="6"/>
      <c r="G127" s="34"/>
      <c r="H127" s="34"/>
    </row>
    <row r="128" spans="1:8" ht="13.5" customHeight="1" x14ac:dyDescent="0.2">
      <c r="A128" t="s">
        <v>141</v>
      </c>
      <c r="B128" s="5"/>
      <c r="C128" s="7" t="s">
        <v>51</v>
      </c>
      <c r="D128" s="6" t="s">
        <v>9</v>
      </c>
      <c r="E128" s="6">
        <v>260</v>
      </c>
      <c r="F128" s="6"/>
      <c r="G128" s="34"/>
      <c r="H128" s="34">
        <f t="shared" ref="H128" si="19">E128*G128</f>
        <v>0</v>
      </c>
    </row>
    <row r="129" spans="1:9" ht="13.5" customHeight="1" x14ac:dyDescent="0.2">
      <c r="A129" t="s">
        <v>141</v>
      </c>
      <c r="B129" s="5"/>
      <c r="C129" s="7"/>
      <c r="D129" s="6"/>
      <c r="E129" s="6"/>
      <c r="F129" s="6"/>
      <c r="G129" s="34"/>
      <c r="H129" s="34"/>
    </row>
    <row r="130" spans="1:9" ht="13.5" customHeight="1" x14ac:dyDescent="0.2">
      <c r="A130" t="s">
        <v>141</v>
      </c>
      <c r="B130" s="5"/>
      <c r="C130" s="7" t="s">
        <v>52</v>
      </c>
      <c r="D130" s="6"/>
      <c r="E130" s="6"/>
      <c r="F130" s="6"/>
      <c r="G130" s="34"/>
      <c r="H130" s="34"/>
    </row>
    <row r="131" spans="1:9" ht="13.5" customHeight="1" x14ac:dyDescent="0.2">
      <c r="A131" t="s">
        <v>141</v>
      </c>
      <c r="B131" s="5"/>
      <c r="C131" s="21" t="s">
        <v>149</v>
      </c>
      <c r="D131" s="22" t="s">
        <v>10</v>
      </c>
      <c r="E131" s="6">
        <v>4</v>
      </c>
      <c r="F131" s="6"/>
      <c r="G131" s="36"/>
      <c r="H131" s="34">
        <f t="shared" ref="H131:H134" si="20">E131*G131</f>
        <v>0</v>
      </c>
    </row>
    <row r="132" spans="1:9" ht="13.5" customHeight="1" x14ac:dyDescent="0.2">
      <c r="A132" t="s">
        <v>141</v>
      </c>
      <c r="B132" s="5"/>
      <c r="C132" s="7" t="s">
        <v>145</v>
      </c>
      <c r="D132" s="22" t="s">
        <v>10</v>
      </c>
      <c r="E132" s="6">
        <v>14</v>
      </c>
      <c r="F132" s="6"/>
      <c r="G132" s="36"/>
      <c r="H132" s="34">
        <f t="shared" si="20"/>
        <v>0</v>
      </c>
    </row>
    <row r="133" spans="1:9" ht="13.5" customHeight="1" x14ac:dyDescent="0.2">
      <c r="A133" t="s">
        <v>141</v>
      </c>
      <c r="B133" s="5"/>
      <c r="C133" s="7" t="s">
        <v>146</v>
      </c>
      <c r="D133" s="22" t="s">
        <v>10</v>
      </c>
      <c r="E133" s="6">
        <v>13</v>
      </c>
      <c r="F133" s="6"/>
      <c r="G133" s="36"/>
      <c r="H133" s="34">
        <f t="shared" si="20"/>
        <v>0</v>
      </c>
    </row>
    <row r="134" spans="1:9" ht="13.5" customHeight="1" x14ac:dyDescent="0.2">
      <c r="A134" t="s">
        <v>141</v>
      </c>
      <c r="B134" s="5"/>
      <c r="C134" s="7" t="s">
        <v>143</v>
      </c>
      <c r="D134" s="22" t="s">
        <v>10</v>
      </c>
      <c r="E134" s="6">
        <v>24</v>
      </c>
      <c r="F134" s="6"/>
      <c r="G134" s="36"/>
      <c r="H134" s="34">
        <f t="shared" si="20"/>
        <v>0</v>
      </c>
    </row>
    <row r="135" spans="1:9" x14ac:dyDescent="0.2">
      <c r="A135" t="s">
        <v>141</v>
      </c>
      <c r="B135" s="9"/>
      <c r="C135" s="13"/>
      <c r="D135" s="6"/>
      <c r="E135" s="6"/>
      <c r="F135" s="6"/>
      <c r="G135" s="34"/>
      <c r="H135" s="34"/>
    </row>
    <row r="136" spans="1:9" x14ac:dyDescent="0.2">
      <c r="A136" t="s">
        <v>141</v>
      </c>
      <c r="B136" s="23" t="s">
        <v>36</v>
      </c>
      <c r="C136" s="24" t="s">
        <v>114</v>
      </c>
      <c r="D136" s="5"/>
      <c r="E136" s="6"/>
      <c r="F136" s="6"/>
      <c r="G136" s="34"/>
      <c r="H136" s="34"/>
    </row>
    <row r="137" spans="1:9" x14ac:dyDescent="0.2">
      <c r="A137" t="s">
        <v>141</v>
      </c>
      <c r="B137" s="9"/>
      <c r="C137" s="13" t="s">
        <v>8</v>
      </c>
      <c r="D137" s="6"/>
      <c r="E137" s="6"/>
      <c r="F137" s="6"/>
      <c r="G137" s="34"/>
      <c r="H137" s="34"/>
    </row>
    <row r="138" spans="1:9" s="12" customFormat="1" x14ac:dyDescent="0.2">
      <c r="A138" t="s">
        <v>141</v>
      </c>
      <c r="B138" s="6"/>
      <c r="C138" s="11" t="s">
        <v>68</v>
      </c>
      <c r="D138" s="6" t="s">
        <v>7</v>
      </c>
      <c r="E138" s="6">
        <v>40</v>
      </c>
      <c r="F138" s="6"/>
      <c r="G138" s="34"/>
      <c r="H138" s="34">
        <f t="shared" ref="H138:H139" si="21">E138*G138</f>
        <v>0</v>
      </c>
    </row>
    <row r="139" spans="1:9" s="12" customFormat="1" x14ac:dyDescent="0.2">
      <c r="A139" t="s">
        <v>141</v>
      </c>
      <c r="B139" s="6"/>
      <c r="C139" s="11" t="s">
        <v>69</v>
      </c>
      <c r="D139" s="6" t="s">
        <v>7</v>
      </c>
      <c r="E139" s="6">
        <v>30</v>
      </c>
      <c r="F139" s="6"/>
      <c r="G139" s="34"/>
      <c r="H139" s="34">
        <f t="shared" si="21"/>
        <v>0</v>
      </c>
    </row>
    <row r="140" spans="1:9" x14ac:dyDescent="0.2">
      <c r="A140" t="s">
        <v>141</v>
      </c>
      <c r="B140" s="9"/>
      <c r="C140" s="13"/>
      <c r="D140" s="6"/>
      <c r="E140" s="6"/>
      <c r="F140" s="6"/>
      <c r="G140" s="34"/>
      <c r="H140" s="34"/>
    </row>
    <row r="141" spans="1:9" x14ac:dyDescent="0.2">
      <c r="A141" t="s">
        <v>141</v>
      </c>
      <c r="B141" s="23" t="s">
        <v>37</v>
      </c>
      <c r="C141" s="24" t="s">
        <v>115</v>
      </c>
      <c r="D141" s="5"/>
      <c r="E141" s="6"/>
      <c r="F141" s="6"/>
      <c r="G141" s="34"/>
      <c r="H141" s="34"/>
    </row>
    <row r="142" spans="1:9" x14ac:dyDescent="0.2">
      <c r="A142" t="s">
        <v>141</v>
      </c>
      <c r="B142" s="9"/>
      <c r="C142" s="11" t="s">
        <v>73</v>
      </c>
      <c r="D142" s="6" t="s">
        <v>74</v>
      </c>
      <c r="E142" s="6">
        <v>2</v>
      </c>
      <c r="F142" s="6"/>
      <c r="G142" s="34"/>
      <c r="H142" s="34">
        <f t="shared" ref="H142" si="22">E142*G142</f>
        <v>0</v>
      </c>
    </row>
    <row r="143" spans="1:9" x14ac:dyDescent="0.2">
      <c r="A143" t="s">
        <v>141</v>
      </c>
      <c r="B143" s="9"/>
      <c r="C143" s="13"/>
      <c r="D143" s="6"/>
      <c r="E143" s="6"/>
      <c r="F143" s="6"/>
      <c r="G143" s="34"/>
      <c r="H143" s="34"/>
    </row>
    <row r="144" spans="1:9" x14ac:dyDescent="0.2">
      <c r="A144" t="s">
        <v>141</v>
      </c>
      <c r="B144" s="23" t="s">
        <v>38</v>
      </c>
      <c r="C144" s="24" t="s">
        <v>116</v>
      </c>
      <c r="D144" s="5"/>
      <c r="E144" s="6"/>
      <c r="F144" s="6"/>
      <c r="G144" s="34"/>
      <c r="H144" s="34"/>
      <c r="I144" s="12"/>
    </row>
    <row r="145" spans="1:8" s="12" customFormat="1" x14ac:dyDescent="0.2">
      <c r="A145" s="43" t="s">
        <v>141</v>
      </c>
      <c r="B145" s="6"/>
      <c r="C145" s="11" t="s">
        <v>133</v>
      </c>
      <c r="D145" s="6" t="s">
        <v>2</v>
      </c>
      <c r="E145" s="6">
        <v>10</v>
      </c>
      <c r="F145" s="6"/>
      <c r="G145" s="34"/>
      <c r="H145" s="34">
        <f t="shared" ref="H145:H146" si="23">E145*G145</f>
        <v>0</v>
      </c>
    </row>
    <row r="146" spans="1:8" s="12" customFormat="1" x14ac:dyDescent="0.2">
      <c r="A146" t="s">
        <v>141</v>
      </c>
      <c r="B146" s="6"/>
      <c r="C146" s="11" t="s">
        <v>54</v>
      </c>
      <c r="D146" s="6" t="s">
        <v>2</v>
      </c>
      <c r="E146" s="6">
        <v>1</v>
      </c>
      <c r="F146" s="6"/>
      <c r="G146" s="34"/>
      <c r="H146" s="34">
        <f t="shared" si="23"/>
        <v>0</v>
      </c>
    </row>
    <row r="147" spans="1:8" s="12" customFormat="1" x14ac:dyDescent="0.2">
      <c r="A147" t="s">
        <v>141</v>
      </c>
      <c r="B147" s="6"/>
      <c r="C147" s="11"/>
      <c r="D147" s="6"/>
      <c r="E147" s="6"/>
      <c r="F147" s="6"/>
      <c r="G147" s="34"/>
      <c r="H147" s="34"/>
    </row>
    <row r="148" spans="1:8" x14ac:dyDescent="0.2">
      <c r="A148" t="s">
        <v>141</v>
      </c>
      <c r="B148" s="9"/>
      <c r="C148" s="14" t="s">
        <v>61</v>
      </c>
      <c r="D148" s="6"/>
      <c r="E148" s="6"/>
      <c r="F148" s="6"/>
      <c r="G148" s="34"/>
      <c r="H148" s="35">
        <f>SUM(H117:H147)</f>
        <v>0</v>
      </c>
    </row>
    <row r="149" spans="1:8" x14ac:dyDescent="0.2">
      <c r="A149" t="s">
        <v>141</v>
      </c>
      <c r="B149" s="9"/>
      <c r="C149" s="14"/>
      <c r="D149" s="6"/>
      <c r="E149" s="6"/>
      <c r="F149" s="6"/>
      <c r="G149" s="34"/>
      <c r="H149" s="35"/>
    </row>
    <row r="150" spans="1:8" x14ac:dyDescent="0.2">
      <c r="A150" t="s">
        <v>141</v>
      </c>
      <c r="B150" s="5">
        <v>3.4</v>
      </c>
      <c r="C150" s="10" t="s">
        <v>93</v>
      </c>
      <c r="D150" s="6"/>
      <c r="E150" s="6"/>
      <c r="F150" s="6"/>
      <c r="G150" s="34"/>
      <c r="H150" s="34"/>
    </row>
    <row r="151" spans="1:8" x14ac:dyDescent="0.2">
      <c r="A151" t="s">
        <v>141</v>
      </c>
      <c r="B151" s="23" t="s">
        <v>39</v>
      </c>
      <c r="C151" s="24" t="s">
        <v>94</v>
      </c>
      <c r="D151" s="5"/>
      <c r="E151" s="6"/>
      <c r="F151" s="6"/>
      <c r="G151" s="34"/>
      <c r="H151" s="34"/>
    </row>
    <row r="152" spans="1:8" x14ac:dyDescent="0.2">
      <c r="A152" t="s">
        <v>141</v>
      </c>
      <c r="B152" s="5"/>
      <c r="C152" s="11" t="s">
        <v>100</v>
      </c>
      <c r="D152" s="6" t="s">
        <v>4</v>
      </c>
      <c r="E152" s="6">
        <v>1</v>
      </c>
      <c r="F152" s="6"/>
      <c r="G152" s="34"/>
      <c r="H152" s="34">
        <f t="shared" ref="H152" si="24">E152*G152</f>
        <v>0</v>
      </c>
    </row>
    <row r="153" spans="1:8" x14ac:dyDescent="0.2">
      <c r="A153" t="s">
        <v>141</v>
      </c>
      <c r="B153" s="5"/>
      <c r="C153" s="11"/>
      <c r="D153" s="6"/>
      <c r="E153" s="6"/>
      <c r="F153" s="6"/>
      <c r="G153" s="34"/>
      <c r="H153" s="34"/>
    </row>
    <row r="154" spans="1:8" x14ac:dyDescent="0.2">
      <c r="A154" t="s">
        <v>141</v>
      </c>
      <c r="B154" s="23" t="s">
        <v>40</v>
      </c>
      <c r="C154" s="24" t="s">
        <v>95</v>
      </c>
      <c r="D154" s="5"/>
      <c r="E154" s="6"/>
      <c r="F154" s="6"/>
      <c r="G154" s="34"/>
      <c r="H154" s="34"/>
    </row>
    <row r="155" spans="1:8" x14ac:dyDescent="0.2">
      <c r="A155" t="s">
        <v>141</v>
      </c>
      <c r="B155" s="9" t="s">
        <v>101</v>
      </c>
      <c r="C155" s="13" t="s">
        <v>102</v>
      </c>
      <c r="D155" s="6"/>
      <c r="E155" s="6"/>
      <c r="F155" s="6"/>
      <c r="G155" s="34"/>
      <c r="H155" s="34"/>
    </row>
    <row r="156" spans="1:8" x14ac:dyDescent="0.2">
      <c r="A156" t="s">
        <v>141</v>
      </c>
      <c r="B156" s="5"/>
      <c r="C156" s="11" t="s">
        <v>102</v>
      </c>
      <c r="D156" s="6" t="s">
        <v>2</v>
      </c>
      <c r="E156" s="6">
        <v>1</v>
      </c>
      <c r="F156" s="6"/>
      <c r="G156" s="34"/>
      <c r="H156" s="34">
        <f t="shared" ref="H156" si="25">E156*G156</f>
        <v>0</v>
      </c>
    </row>
    <row r="157" spans="1:8" x14ac:dyDescent="0.2">
      <c r="A157" t="s">
        <v>141</v>
      </c>
      <c r="B157" s="5"/>
      <c r="C157" s="11"/>
      <c r="D157" s="6"/>
      <c r="E157" s="6"/>
      <c r="F157" s="6"/>
      <c r="G157" s="34"/>
      <c r="H157" s="34"/>
    </row>
    <row r="158" spans="1:8" x14ac:dyDescent="0.2">
      <c r="A158" t="s">
        <v>141</v>
      </c>
      <c r="B158" s="9" t="s">
        <v>103</v>
      </c>
      <c r="C158" s="13" t="s">
        <v>104</v>
      </c>
      <c r="D158" s="6"/>
      <c r="E158" s="6"/>
      <c r="F158" s="6"/>
      <c r="G158" s="34"/>
      <c r="H158" s="34"/>
    </row>
    <row r="159" spans="1:8" x14ac:dyDescent="0.2">
      <c r="A159" t="s">
        <v>141</v>
      </c>
      <c r="B159" s="5"/>
      <c r="C159" s="11" t="s">
        <v>105</v>
      </c>
      <c r="D159" s="6" t="s">
        <v>2</v>
      </c>
      <c r="E159" s="6">
        <v>1</v>
      </c>
      <c r="F159" s="6"/>
      <c r="G159" s="34"/>
      <c r="H159" s="34">
        <f t="shared" ref="H159" si="26">E159*G159</f>
        <v>0</v>
      </c>
    </row>
    <row r="160" spans="1:8" x14ac:dyDescent="0.2">
      <c r="A160" t="s">
        <v>141</v>
      </c>
      <c r="B160" s="5"/>
      <c r="C160" s="11"/>
      <c r="D160" s="6"/>
      <c r="E160" s="6"/>
      <c r="F160" s="6"/>
      <c r="G160" s="34"/>
      <c r="H160" s="34"/>
    </row>
    <row r="161" spans="1:8" x14ac:dyDescent="0.2">
      <c r="A161" t="s">
        <v>141</v>
      </c>
      <c r="B161" s="9" t="s">
        <v>106</v>
      </c>
      <c r="C161" s="13" t="s">
        <v>107</v>
      </c>
      <c r="D161" s="6"/>
      <c r="E161" s="6"/>
      <c r="F161" s="6"/>
      <c r="G161" s="34"/>
      <c r="H161" s="34"/>
    </row>
    <row r="162" spans="1:8" x14ac:dyDescent="0.2">
      <c r="A162" t="s">
        <v>141</v>
      </c>
      <c r="B162" s="5"/>
      <c r="C162" s="11" t="s">
        <v>108</v>
      </c>
      <c r="D162" s="6" t="s">
        <v>10</v>
      </c>
      <c r="E162" s="6">
        <v>10</v>
      </c>
      <c r="F162" s="6"/>
      <c r="G162" s="34"/>
      <c r="H162" s="34">
        <f t="shared" ref="H162" si="27">E162*G162</f>
        <v>0</v>
      </c>
    </row>
    <row r="163" spans="1:8" x14ac:dyDescent="0.2">
      <c r="A163" t="s">
        <v>141</v>
      </c>
      <c r="B163" s="5"/>
      <c r="C163" s="11"/>
      <c r="D163" s="6"/>
      <c r="E163" s="6"/>
      <c r="F163" s="6"/>
      <c r="G163" s="34"/>
      <c r="H163" s="34"/>
    </row>
    <row r="164" spans="1:8" x14ac:dyDescent="0.2">
      <c r="A164" t="s">
        <v>141</v>
      </c>
      <c r="B164" s="9" t="s">
        <v>110</v>
      </c>
      <c r="C164" s="13" t="s">
        <v>109</v>
      </c>
      <c r="D164" s="6"/>
      <c r="E164" s="6"/>
      <c r="F164" s="6"/>
      <c r="G164" s="34"/>
      <c r="H164" s="34"/>
    </row>
    <row r="165" spans="1:8" x14ac:dyDescent="0.2">
      <c r="A165" t="s">
        <v>141</v>
      </c>
      <c r="B165" s="5"/>
      <c r="C165" s="11" t="s">
        <v>109</v>
      </c>
      <c r="D165" s="6" t="s">
        <v>2</v>
      </c>
      <c r="E165" s="6">
        <v>2</v>
      </c>
      <c r="F165" s="6"/>
      <c r="G165" s="34"/>
      <c r="H165" s="34">
        <f t="shared" ref="H165" si="28">E165*G165</f>
        <v>0</v>
      </c>
    </row>
    <row r="166" spans="1:8" x14ac:dyDescent="0.2">
      <c r="A166" t="s">
        <v>141</v>
      </c>
      <c r="B166" s="5"/>
      <c r="C166" s="11"/>
      <c r="D166" s="6"/>
      <c r="E166" s="6"/>
      <c r="F166" s="6"/>
      <c r="G166" s="34"/>
      <c r="H166" s="34"/>
    </row>
    <row r="167" spans="1:8" x14ac:dyDescent="0.2">
      <c r="A167" t="s">
        <v>141</v>
      </c>
      <c r="B167" s="9"/>
      <c r="C167" s="14" t="s">
        <v>140</v>
      </c>
      <c r="D167" s="6"/>
      <c r="E167" s="6"/>
      <c r="F167" s="6"/>
      <c r="G167" s="34"/>
      <c r="H167" s="35">
        <f>SUM(H152:H166)</f>
        <v>0</v>
      </c>
    </row>
    <row r="168" spans="1:8" x14ac:dyDescent="0.2">
      <c r="A168" t="s">
        <v>141</v>
      </c>
      <c r="B168" s="5"/>
      <c r="C168" s="5"/>
      <c r="D168" s="6"/>
      <c r="E168" s="6"/>
      <c r="F168" s="6"/>
      <c r="G168" s="34"/>
      <c r="H168" s="34"/>
    </row>
    <row r="169" spans="1:8" x14ac:dyDescent="0.2">
      <c r="A169" t="s">
        <v>141</v>
      </c>
      <c r="B169" s="5">
        <v>3.5</v>
      </c>
      <c r="C169" s="10" t="s">
        <v>71</v>
      </c>
      <c r="D169" s="6"/>
      <c r="E169" s="6"/>
      <c r="F169" s="6"/>
      <c r="G169" s="34"/>
      <c r="H169" s="34"/>
    </row>
    <row r="170" spans="1:8" x14ac:dyDescent="0.2">
      <c r="A170" t="s">
        <v>141</v>
      </c>
      <c r="B170" s="5"/>
      <c r="C170" s="11"/>
      <c r="D170" s="6"/>
      <c r="E170" s="6"/>
      <c r="F170" s="6"/>
      <c r="G170" s="34"/>
      <c r="H170" s="34"/>
    </row>
    <row r="171" spans="1:8" x14ac:dyDescent="0.2">
      <c r="A171" t="s">
        <v>141</v>
      </c>
      <c r="B171" s="23" t="s">
        <v>96</v>
      </c>
      <c r="C171" s="24" t="s">
        <v>72</v>
      </c>
      <c r="D171" s="5"/>
      <c r="E171" s="6"/>
      <c r="F171" s="6"/>
      <c r="G171" s="34"/>
      <c r="H171" s="34"/>
    </row>
    <row r="172" spans="1:8" x14ac:dyDescent="0.2">
      <c r="A172" t="s">
        <v>141</v>
      </c>
      <c r="B172" s="5"/>
      <c r="C172" s="11" t="s">
        <v>78</v>
      </c>
      <c r="D172" s="6" t="s">
        <v>2</v>
      </c>
      <c r="E172" s="6">
        <v>1</v>
      </c>
      <c r="F172" s="6"/>
      <c r="G172" s="34"/>
      <c r="H172" s="34">
        <f t="shared" ref="H172:H175" si="29">E172*G172</f>
        <v>0</v>
      </c>
    </row>
    <row r="173" spans="1:8" x14ac:dyDescent="0.2">
      <c r="A173" t="s">
        <v>141</v>
      </c>
      <c r="B173" s="5"/>
      <c r="C173" s="11" t="s">
        <v>79</v>
      </c>
      <c r="D173" s="6" t="s">
        <v>2</v>
      </c>
      <c r="E173" s="6">
        <v>1</v>
      </c>
      <c r="F173" s="6"/>
      <c r="G173" s="34"/>
      <c r="H173" s="34">
        <f t="shared" si="29"/>
        <v>0</v>
      </c>
    </row>
    <row r="174" spans="1:8" x14ac:dyDescent="0.2">
      <c r="A174" t="s">
        <v>141</v>
      </c>
      <c r="B174" s="5"/>
      <c r="C174" s="11" t="s">
        <v>80</v>
      </c>
      <c r="D174" s="6" t="s">
        <v>2</v>
      </c>
      <c r="E174" s="6">
        <v>1</v>
      </c>
      <c r="F174" s="6"/>
      <c r="G174" s="34"/>
      <c r="H174" s="34">
        <f t="shared" si="29"/>
        <v>0</v>
      </c>
    </row>
    <row r="175" spans="1:8" x14ac:dyDescent="0.2">
      <c r="A175" t="s">
        <v>141</v>
      </c>
      <c r="B175" s="5"/>
      <c r="C175" s="11" t="s">
        <v>81</v>
      </c>
      <c r="D175" s="6" t="s">
        <v>2</v>
      </c>
      <c r="E175" s="6">
        <v>1</v>
      </c>
      <c r="F175" s="6"/>
      <c r="G175" s="34"/>
      <c r="H175" s="34">
        <f t="shared" si="29"/>
        <v>0</v>
      </c>
    </row>
    <row r="176" spans="1:8" x14ac:dyDescent="0.2">
      <c r="A176" t="s">
        <v>141</v>
      </c>
      <c r="B176" s="5"/>
      <c r="C176" s="11"/>
      <c r="D176" s="6"/>
      <c r="E176" s="6"/>
      <c r="F176" s="6"/>
      <c r="G176" s="34"/>
      <c r="H176" s="34"/>
    </row>
    <row r="177" spans="1:8" x14ac:dyDescent="0.2">
      <c r="A177" t="s">
        <v>141</v>
      </c>
      <c r="B177" s="23" t="s">
        <v>97</v>
      </c>
      <c r="C177" s="24" t="s">
        <v>82</v>
      </c>
      <c r="D177" s="5"/>
      <c r="E177" s="6"/>
      <c r="F177" s="6"/>
      <c r="G177" s="34"/>
      <c r="H177" s="34"/>
    </row>
    <row r="178" spans="1:8" x14ac:dyDescent="0.2">
      <c r="A178" t="s">
        <v>141</v>
      </c>
      <c r="B178" s="5"/>
      <c r="C178" s="11" t="s">
        <v>83</v>
      </c>
      <c r="D178" s="6" t="s">
        <v>2</v>
      </c>
      <c r="E178" s="6">
        <v>1</v>
      </c>
      <c r="F178" s="6"/>
      <c r="G178" s="34"/>
      <c r="H178" s="34">
        <f t="shared" ref="H178" si="30">E178*G178</f>
        <v>0</v>
      </c>
    </row>
    <row r="179" spans="1:8" x14ac:dyDescent="0.2">
      <c r="A179" t="s">
        <v>141</v>
      </c>
      <c r="B179" s="5"/>
      <c r="C179" s="5"/>
      <c r="D179" s="6"/>
      <c r="E179" s="6"/>
      <c r="F179" s="6"/>
      <c r="G179" s="34"/>
      <c r="H179" s="34"/>
    </row>
    <row r="180" spans="1:8" x14ac:dyDescent="0.2">
      <c r="A180" t="s">
        <v>141</v>
      </c>
      <c r="B180" s="23" t="s">
        <v>98</v>
      </c>
      <c r="C180" s="24" t="s">
        <v>88</v>
      </c>
      <c r="D180" s="5"/>
      <c r="E180" s="6"/>
      <c r="F180" s="6"/>
      <c r="G180" s="34"/>
      <c r="H180" s="34"/>
    </row>
    <row r="181" spans="1:8" x14ac:dyDescent="0.2">
      <c r="A181" t="s">
        <v>141</v>
      </c>
      <c r="B181" s="5"/>
      <c r="C181" s="11" t="s">
        <v>134</v>
      </c>
      <c r="D181" s="6" t="s">
        <v>4</v>
      </c>
      <c r="E181" s="6">
        <v>1</v>
      </c>
      <c r="F181" s="6"/>
      <c r="G181" s="34"/>
      <c r="H181" s="34">
        <f t="shared" ref="H181" si="31">E181*G181</f>
        <v>0</v>
      </c>
    </row>
    <row r="182" spans="1:8" x14ac:dyDescent="0.2">
      <c r="A182" t="s">
        <v>141</v>
      </c>
      <c r="B182" s="5"/>
      <c r="C182" s="5"/>
      <c r="D182" s="6"/>
      <c r="E182" s="6"/>
      <c r="F182" s="6"/>
      <c r="G182" s="34"/>
      <c r="H182" s="34"/>
    </row>
    <row r="183" spans="1:8" x14ac:dyDescent="0.2">
      <c r="A183" t="s">
        <v>141</v>
      </c>
      <c r="B183" s="23" t="s">
        <v>124</v>
      </c>
      <c r="C183" s="24" t="s">
        <v>125</v>
      </c>
      <c r="D183" s="5"/>
      <c r="E183" s="6"/>
      <c r="F183" s="6"/>
      <c r="G183" s="34"/>
      <c r="H183" s="34"/>
    </row>
    <row r="184" spans="1:8" x14ac:dyDescent="0.2">
      <c r="A184" t="s">
        <v>141</v>
      </c>
      <c r="B184" s="5"/>
      <c r="C184" s="11" t="s">
        <v>126</v>
      </c>
      <c r="D184" s="6" t="s">
        <v>127</v>
      </c>
      <c r="E184" s="6">
        <v>8</v>
      </c>
      <c r="F184" s="6"/>
      <c r="G184" s="34"/>
      <c r="H184" s="34">
        <f t="shared" ref="H184" si="32">E184*G184</f>
        <v>0</v>
      </c>
    </row>
    <row r="185" spans="1:8" x14ac:dyDescent="0.2">
      <c r="A185" t="s">
        <v>141</v>
      </c>
      <c r="B185" s="5"/>
      <c r="C185" s="11" t="s">
        <v>128</v>
      </c>
      <c r="D185" s="6" t="s">
        <v>127</v>
      </c>
      <c r="E185" s="6">
        <v>30</v>
      </c>
      <c r="F185" s="6"/>
      <c r="G185" s="34"/>
      <c r="H185" s="34">
        <f t="shared" ref="H185" si="33">E185*G185</f>
        <v>0</v>
      </c>
    </row>
    <row r="186" spans="1:8" x14ac:dyDescent="0.2">
      <c r="A186" t="s">
        <v>141</v>
      </c>
      <c r="B186" s="5"/>
      <c r="C186" s="11"/>
      <c r="D186" s="6"/>
      <c r="E186" s="6"/>
      <c r="F186" s="6"/>
      <c r="G186" s="34"/>
      <c r="H186" s="34"/>
    </row>
    <row r="187" spans="1:8" x14ac:dyDescent="0.2">
      <c r="A187" t="s">
        <v>141</v>
      </c>
      <c r="B187" s="5"/>
      <c r="C187" s="50" t="s">
        <v>158</v>
      </c>
      <c r="D187" s="6" t="s">
        <v>4</v>
      </c>
      <c r="E187" s="6">
        <v>1</v>
      </c>
      <c r="F187" s="6"/>
      <c r="G187" s="49">
        <f>G10</f>
        <v>8667.7999999999993</v>
      </c>
      <c r="H187" s="34">
        <f>E187*G187</f>
        <v>8667.7999999999993</v>
      </c>
    </row>
    <row r="188" spans="1:8" x14ac:dyDescent="0.2">
      <c r="A188" t="s">
        <v>141</v>
      </c>
      <c r="B188" s="5"/>
      <c r="C188" s="50" t="s">
        <v>139</v>
      </c>
      <c r="D188" s="6" t="s">
        <v>4</v>
      </c>
      <c r="E188" s="6">
        <v>1</v>
      </c>
      <c r="F188" s="6"/>
      <c r="G188" s="49">
        <f>G11</f>
        <v>3180</v>
      </c>
      <c r="H188" s="34">
        <f t="shared" ref="H188" si="34">E188*G188</f>
        <v>3180</v>
      </c>
    </row>
    <row r="189" spans="1:8" ht="13.5" customHeight="1" x14ac:dyDescent="0.2">
      <c r="A189" t="s">
        <v>141</v>
      </c>
      <c r="B189" s="5"/>
      <c r="C189" s="11" t="s">
        <v>159</v>
      </c>
      <c r="D189" s="6"/>
      <c r="E189" s="6"/>
      <c r="F189" s="6"/>
      <c r="G189" s="34"/>
      <c r="H189" s="34"/>
    </row>
    <row r="190" spans="1:8" x14ac:dyDescent="0.2">
      <c r="A190" t="s">
        <v>141</v>
      </c>
      <c r="B190" s="5"/>
      <c r="C190" s="5"/>
      <c r="D190" s="6"/>
      <c r="E190" s="6"/>
      <c r="F190" s="6"/>
      <c r="G190" s="34"/>
      <c r="H190" s="34"/>
    </row>
    <row r="191" spans="1:8" x14ac:dyDescent="0.2">
      <c r="A191" t="s">
        <v>141</v>
      </c>
      <c r="B191" s="9"/>
      <c r="C191" s="14" t="s">
        <v>63</v>
      </c>
      <c r="D191" s="6"/>
      <c r="E191" s="6"/>
      <c r="F191" s="6"/>
      <c r="G191" s="34"/>
      <c r="H191" s="35">
        <f>SUM(H171:H189)</f>
        <v>11847.8</v>
      </c>
    </row>
    <row r="192" spans="1:8" x14ac:dyDescent="0.2">
      <c r="A192" t="s">
        <v>141</v>
      </c>
      <c r="B192" s="5"/>
      <c r="C192" s="5"/>
      <c r="D192" s="6"/>
      <c r="E192" s="6"/>
      <c r="F192" s="6"/>
      <c r="G192" s="34"/>
      <c r="H192" s="34"/>
    </row>
    <row r="193" spans="1:8" x14ac:dyDescent="0.2">
      <c r="A193" t="s">
        <v>141</v>
      </c>
      <c r="B193" s="5">
        <v>3.6</v>
      </c>
      <c r="C193" s="10" t="s">
        <v>84</v>
      </c>
      <c r="D193" s="6"/>
      <c r="E193" s="6"/>
      <c r="F193" s="6"/>
      <c r="G193" s="34"/>
      <c r="H193" s="34"/>
    </row>
    <row r="194" spans="1:8" x14ac:dyDescent="0.2">
      <c r="A194" t="s">
        <v>141</v>
      </c>
      <c r="B194" s="5"/>
      <c r="C194" s="11" t="s">
        <v>123</v>
      </c>
      <c r="D194" s="6" t="s">
        <v>4</v>
      </c>
      <c r="E194" s="6">
        <v>1</v>
      </c>
      <c r="F194" s="6"/>
      <c r="G194" s="34"/>
      <c r="H194" s="34">
        <v>0</v>
      </c>
    </row>
    <row r="195" spans="1:8" x14ac:dyDescent="0.2">
      <c r="B195" s="5"/>
      <c r="C195" s="11" t="s">
        <v>162</v>
      </c>
      <c r="D195" s="6" t="s">
        <v>4</v>
      </c>
      <c r="E195" s="6">
        <v>1</v>
      </c>
      <c r="F195" s="6"/>
      <c r="G195" s="34">
        <v>11911.2</v>
      </c>
      <c r="H195" s="34">
        <f>G195</f>
        <v>11911.2</v>
      </c>
    </row>
    <row r="196" spans="1:8" x14ac:dyDescent="0.2">
      <c r="A196" t="s">
        <v>141</v>
      </c>
      <c r="B196" s="5"/>
      <c r="C196" s="11" t="s">
        <v>163</v>
      </c>
      <c r="D196" s="6"/>
      <c r="E196" s="6"/>
      <c r="F196" s="6"/>
      <c r="G196" s="34"/>
      <c r="H196" s="34"/>
    </row>
    <row r="197" spans="1:8" x14ac:dyDescent="0.2">
      <c r="A197" t="s">
        <v>141</v>
      </c>
      <c r="B197" s="9"/>
      <c r="C197" s="14" t="s">
        <v>99</v>
      </c>
      <c r="D197" s="6"/>
      <c r="E197" s="6"/>
      <c r="F197" s="6"/>
      <c r="G197" s="34"/>
      <c r="H197" s="35">
        <f>SUM(H194:H196)</f>
        <v>11911.2</v>
      </c>
    </row>
    <row r="198" spans="1:8" x14ac:dyDescent="0.2">
      <c r="A198" t="s">
        <v>141</v>
      </c>
      <c r="B198" s="9"/>
      <c r="C198" s="14"/>
      <c r="D198" s="6"/>
      <c r="E198" s="6"/>
      <c r="F198" s="6"/>
      <c r="G198" s="34"/>
      <c r="H198" s="35"/>
    </row>
    <row r="199" spans="1:8" x14ac:dyDescent="0.2">
      <c r="A199" t="s">
        <v>141</v>
      </c>
      <c r="B199" s="9"/>
      <c r="C199" s="14"/>
      <c r="D199" s="6"/>
      <c r="E199" s="6"/>
      <c r="F199" s="6"/>
      <c r="G199" s="34"/>
      <c r="H199" s="35"/>
    </row>
    <row r="200" spans="1:8" x14ac:dyDescent="0.2">
      <c r="A200" t="s">
        <v>141</v>
      </c>
      <c r="B200" s="9"/>
      <c r="C200" s="14"/>
      <c r="D200" s="6"/>
      <c r="E200" s="6"/>
      <c r="F200" s="6"/>
      <c r="G200" s="34"/>
      <c r="H200" s="35"/>
    </row>
    <row r="201" spans="1:8" x14ac:dyDescent="0.2">
      <c r="A201" t="s">
        <v>141</v>
      </c>
      <c r="B201" s="9"/>
      <c r="C201" s="14"/>
      <c r="D201" s="6"/>
      <c r="E201" s="6"/>
      <c r="F201" s="6"/>
      <c r="G201" s="34"/>
      <c r="H201" s="35"/>
    </row>
    <row r="202" spans="1:8" ht="13.5" customHeight="1" x14ac:dyDescent="0.2">
      <c r="A202" t="s">
        <v>141</v>
      </c>
      <c r="B202" s="5"/>
      <c r="C202" s="7"/>
      <c r="D202" s="6"/>
      <c r="E202" s="6"/>
      <c r="F202" s="6"/>
      <c r="G202" s="34"/>
      <c r="H202" s="34"/>
    </row>
    <row r="203" spans="1:8" x14ac:dyDescent="0.2">
      <c r="B203" s="3"/>
      <c r="C203" s="15"/>
      <c r="D203" s="4"/>
      <c r="E203" s="4"/>
      <c r="F203" s="4"/>
      <c r="G203" s="32"/>
      <c r="H203" s="33"/>
    </row>
    <row r="204" spans="1:8" x14ac:dyDescent="0.2">
      <c r="B204" s="5"/>
      <c r="C204" s="19" t="s">
        <v>67</v>
      </c>
      <c r="D204" s="6"/>
      <c r="E204" s="6"/>
      <c r="F204" s="6"/>
      <c r="G204" s="34"/>
      <c r="H204" s="37"/>
    </row>
    <row r="205" spans="1:8" x14ac:dyDescent="0.2">
      <c r="B205" s="5"/>
      <c r="C205" s="7"/>
      <c r="D205" s="6"/>
      <c r="E205" s="6"/>
      <c r="F205" s="6"/>
      <c r="G205" s="34"/>
      <c r="H205" s="37"/>
    </row>
    <row r="206" spans="1:8" x14ac:dyDescent="0.2">
      <c r="B206" s="5">
        <f>B17</f>
        <v>0</v>
      </c>
      <c r="C206" s="25" t="s">
        <v>150</v>
      </c>
      <c r="D206" s="6"/>
      <c r="E206" s="6"/>
      <c r="F206" s="6"/>
      <c r="G206" s="34"/>
      <c r="H206" s="37">
        <f>H14</f>
        <v>-33439.46</v>
      </c>
    </row>
    <row r="207" spans="1:8" x14ac:dyDescent="0.2">
      <c r="B207" s="5"/>
      <c r="C207" s="7"/>
      <c r="D207" s="6"/>
      <c r="E207" s="6"/>
      <c r="F207" s="6"/>
      <c r="G207" s="34"/>
      <c r="H207" s="37"/>
    </row>
    <row r="208" spans="1:8" x14ac:dyDescent="0.2">
      <c r="B208" s="5" t="str">
        <f>B18</f>
        <v>3.1</v>
      </c>
      <c r="C208" s="25" t="str">
        <f>C18</f>
        <v>TRAITEMENT CLIMATIQUE</v>
      </c>
      <c r="D208" s="6"/>
      <c r="E208" s="6"/>
      <c r="F208" s="6"/>
      <c r="G208" s="34"/>
      <c r="H208" s="37">
        <f>H100</f>
        <v>9680.4599999999991</v>
      </c>
    </row>
    <row r="209" spans="2:10" x14ac:dyDescent="0.2">
      <c r="B209" s="5" t="str">
        <f>B102</f>
        <v>3.2</v>
      </c>
      <c r="C209" s="25" t="str">
        <f>C102</f>
        <v>RIDEAUX D’AIR</v>
      </c>
      <c r="D209" s="6"/>
      <c r="E209" s="6"/>
      <c r="F209" s="6"/>
      <c r="G209" s="34"/>
      <c r="H209" s="37">
        <f>H115</f>
        <v>0</v>
      </c>
    </row>
    <row r="210" spans="2:10" x14ac:dyDescent="0.2">
      <c r="B210" s="5" t="str">
        <f>B117</f>
        <v>3.3</v>
      </c>
      <c r="C210" s="25" t="str">
        <f>C117</f>
        <v>CHAUFFAGE RAFRAICHISSEMENT DU HALL</v>
      </c>
      <c r="D210" s="6"/>
      <c r="E210" s="6"/>
      <c r="F210" s="6"/>
      <c r="G210" s="34"/>
      <c r="H210" s="37">
        <f>H148</f>
        <v>0</v>
      </c>
    </row>
    <row r="211" spans="2:10" x14ac:dyDescent="0.2">
      <c r="B211" s="5">
        <f>B150</f>
        <v>3.4</v>
      </c>
      <c r="C211" s="25" t="str">
        <f>C150</f>
        <v>LOCAL PC SECURITE</v>
      </c>
      <c r="D211" s="6"/>
      <c r="E211" s="6"/>
      <c r="F211" s="6"/>
      <c r="G211" s="34"/>
      <c r="H211" s="37">
        <f>H167</f>
        <v>0</v>
      </c>
    </row>
    <row r="212" spans="2:10" x14ac:dyDescent="0.2">
      <c r="B212" s="5">
        <f>B169</f>
        <v>3.5</v>
      </c>
      <c r="C212" s="25" t="str">
        <f>C169</f>
        <v>PLOMBERIE SANITAIRES</v>
      </c>
      <c r="D212" s="6"/>
      <c r="E212" s="6"/>
      <c r="F212" s="6"/>
      <c r="G212" s="34"/>
      <c r="H212" s="37">
        <f>H191</f>
        <v>11847.8</v>
      </c>
    </row>
    <row r="213" spans="2:10" x14ac:dyDescent="0.2">
      <c r="B213" s="5">
        <f>B193</f>
        <v>3.6</v>
      </c>
      <c r="C213" s="25" t="str">
        <f>C193</f>
        <v>GESTION TECHNIQUE CENTRALISEE</v>
      </c>
      <c r="D213" s="6"/>
      <c r="E213" s="6"/>
      <c r="F213" s="6"/>
      <c r="G213" s="34"/>
      <c r="H213" s="37">
        <f>H197</f>
        <v>11911.2</v>
      </c>
    </row>
    <row r="214" spans="2:10" x14ac:dyDescent="0.2">
      <c r="B214" s="5"/>
      <c r="C214" s="7"/>
      <c r="D214" s="6"/>
      <c r="E214" s="6"/>
      <c r="F214" s="6"/>
      <c r="G214" s="34"/>
      <c r="H214" s="37"/>
    </row>
    <row r="215" spans="2:10" x14ac:dyDescent="0.2">
      <c r="B215" s="5"/>
      <c r="C215" s="8" t="s">
        <v>64</v>
      </c>
      <c r="D215" s="6"/>
      <c r="E215" s="6"/>
      <c r="F215" s="6"/>
      <c r="G215" s="34"/>
      <c r="H215" s="38">
        <f>SUM(H208:H214)</f>
        <v>33439.46</v>
      </c>
      <c r="J215" s="42"/>
    </row>
    <row r="216" spans="2:10" x14ac:dyDescent="0.2">
      <c r="B216" s="5"/>
      <c r="C216" s="8" t="s">
        <v>85</v>
      </c>
      <c r="D216" s="6"/>
      <c r="E216" s="6"/>
      <c r="F216" s="6"/>
      <c r="G216" s="34"/>
      <c r="H216" s="38">
        <f>H217-H215</f>
        <v>6687.8919999999998</v>
      </c>
    </row>
    <row r="217" spans="2:10" x14ac:dyDescent="0.2">
      <c r="B217" s="5"/>
      <c r="C217" s="8" t="s">
        <v>86</v>
      </c>
      <c r="D217" s="6"/>
      <c r="E217" s="6"/>
      <c r="F217" s="6"/>
      <c r="G217" s="34"/>
      <c r="H217" s="38">
        <f>H215*1.2</f>
        <v>40127.351999999999</v>
      </c>
    </row>
    <row r="218" spans="2:10" x14ac:dyDescent="0.2">
      <c r="B218" s="16"/>
      <c r="C218" s="17"/>
      <c r="D218" s="18"/>
      <c r="E218" s="18"/>
      <c r="F218" s="18"/>
      <c r="G218" s="39"/>
      <c r="H218" s="40"/>
    </row>
  </sheetData>
  <autoFilter ref="A3:I202" xr:uid="{00000000-0009-0000-0000-000000000000}"/>
  <mergeCells count="1">
    <mergeCell ref="B1:H1"/>
  </mergeCells>
  <pageMargins left="0.23622047244094491" right="0.23622047244094491" top="0.74803149606299213" bottom="0.74803149606299213" header="0.31496062992125984" footer="0.31496062992125984"/>
  <headerFooter>
    <oddFooter>&amp;LOTEIS&amp;R&amp;P/&amp;N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CVC </vt:lpstr>
      <vt:lpstr>'CVC '!Impression_des_titres</vt:lpstr>
      <vt:lpstr>'CVC '!Zone_d_impression</vt:lpstr>
    </vt:vector>
  </TitlesOfParts>
  <Company>GINGER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GOUTY</dc:creator>
  <cp:lastModifiedBy>Maxime REPAUX</cp:lastModifiedBy>
  <cp:lastPrinted>2020-12-07T08:13:56Z</cp:lastPrinted>
  <dcterms:created xsi:type="dcterms:W3CDTF">2017-01-11T07:33:17Z</dcterms:created>
  <dcterms:modified xsi:type="dcterms:W3CDTF">2021-02-02T07:10:57Z</dcterms:modified>
</cp:coreProperties>
</file>