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rv-marseille\bat\AFFAIRES-B\MAP180018-MARSEILLE-STADE ST HENRI\15-PRO-EXE-DCE\3-DCE\02-Pièces écrites\DPGF - Estimations\"/>
    </mc:Choice>
  </mc:AlternateContent>
  <bookViews>
    <workbookView xWindow="0" yWindow="0" windowWidth="28800" windowHeight="12450"/>
  </bookViews>
  <sheets>
    <sheet name="01" sheetId="1" r:id="rId1"/>
  </sheets>
  <externalReferences>
    <externalReference r:id="rId2"/>
    <externalReference r:id="rId3"/>
  </externalReferences>
  <definedNames>
    <definedName name="____tot1">#REF!</definedName>
    <definedName name="____tot2">#REF!</definedName>
    <definedName name="___tot1">#REF!</definedName>
    <definedName name="___tot2">#REF!</definedName>
    <definedName name="__tot1">#REF!</definedName>
    <definedName name="__tot2">#REF!</definedName>
    <definedName name="_tot1">#REF!</definedName>
    <definedName name="_tot2">#REF!</definedName>
    <definedName name="aaa">#REF!</definedName>
    <definedName name="_xlnm.Database">#REF!</definedName>
    <definedName name="DPGF">#REF!</definedName>
    <definedName name="_xlnm.Extract">#REF!</definedName>
    <definedName name="_xlnm.Print_Titles" localSheetId="0">'01'!$2:$6</definedName>
    <definedName name="page">#REF!</definedName>
    <definedName name="PU" localSheetId="0">#REF!</definedName>
    <definedName name="PU">'[2]05'!#REF!</definedName>
    <definedName name="qqq">#REF!</definedName>
    <definedName name="tot" localSheetId="0">#REF!</definedName>
    <definedName name="tot">#REF!</definedName>
    <definedName name="X">#REF!</definedName>
    <definedName name="xxx">#REF!</definedName>
    <definedName name="_xlnm.Print_Area" localSheetId="0">'01'!$A$1:$G$217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3" i="1" l="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H211" i="1" s="1"/>
  <c r="G173" i="1"/>
  <c r="G172" i="1"/>
  <c r="G171" i="1"/>
  <c r="G169" i="1"/>
  <c r="G168" i="1"/>
  <c r="G166" i="1"/>
  <c r="G165" i="1"/>
  <c r="G164" i="1"/>
  <c r="G163" i="1"/>
  <c r="G162" i="1"/>
  <c r="G161" i="1"/>
  <c r="G160" i="1"/>
  <c r="G159" i="1"/>
  <c r="G158" i="1"/>
  <c r="G157" i="1"/>
  <c r="G156" i="1"/>
  <c r="G155" i="1"/>
  <c r="G154" i="1"/>
  <c r="G153" i="1"/>
  <c r="G152" i="1"/>
  <c r="H170" i="1" s="1"/>
  <c r="G151" i="1"/>
  <c r="G150" i="1"/>
  <c r="G148" i="1"/>
  <c r="G147" i="1"/>
  <c r="G146" i="1"/>
  <c r="G145" i="1"/>
  <c r="G144" i="1"/>
  <c r="H148" i="1" s="1"/>
  <c r="H214" i="1" s="1"/>
  <c r="G142" i="1"/>
  <c r="G141" i="1"/>
  <c r="G140" i="1"/>
  <c r="G139" i="1"/>
  <c r="G138" i="1"/>
  <c r="G137" i="1"/>
  <c r="G136" i="1"/>
  <c r="G135" i="1"/>
  <c r="G134" i="1"/>
  <c r="G133" i="1"/>
  <c r="G132" i="1"/>
  <c r="G131" i="1"/>
  <c r="G130" i="1"/>
  <c r="G129" i="1"/>
  <c r="G128" i="1"/>
  <c r="G127" i="1"/>
  <c r="G126" i="1"/>
  <c r="G125" i="1"/>
  <c r="G124" i="1"/>
  <c r="G123" i="1"/>
  <c r="G122" i="1"/>
  <c r="G121" i="1"/>
  <c r="D121" i="1"/>
  <c r="G120" i="1"/>
  <c r="G119" i="1"/>
  <c r="D119" i="1"/>
  <c r="G118" i="1"/>
  <c r="G117" i="1"/>
  <c r="G116" i="1"/>
  <c r="G115" i="1"/>
  <c r="G114" i="1"/>
  <c r="G113" i="1"/>
  <c r="G112" i="1"/>
  <c r="G111" i="1"/>
  <c r="G110" i="1"/>
  <c r="G109" i="1"/>
  <c r="G108" i="1"/>
  <c r="G107" i="1"/>
  <c r="G106" i="1"/>
  <c r="G105" i="1"/>
  <c r="G104" i="1"/>
  <c r="G103" i="1"/>
  <c r="G102" i="1"/>
  <c r="G100" i="1"/>
  <c r="G99" i="1"/>
  <c r="G98" i="1"/>
  <c r="G97" i="1"/>
  <c r="G96" i="1"/>
  <c r="G95"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5" i="1"/>
  <c r="G53" i="1"/>
  <c r="G51" i="1"/>
  <c r="G49" i="1"/>
  <c r="G48" i="1"/>
  <c r="G47" i="1"/>
  <c r="G46" i="1"/>
  <c r="G45" i="1"/>
  <c r="G44" i="1"/>
  <c r="G43" i="1"/>
  <c r="G42" i="1"/>
  <c r="G41" i="1"/>
  <c r="G39" i="1"/>
  <c r="G37" i="1"/>
  <c r="G36" i="1"/>
  <c r="G35" i="1"/>
  <c r="G34" i="1"/>
  <c r="G33" i="1"/>
  <c r="G32" i="1"/>
  <c r="G31" i="1"/>
  <c r="G29" i="1"/>
  <c r="G28" i="1"/>
  <c r="G27" i="1"/>
  <c r="D27" i="1"/>
  <c r="G26" i="1"/>
  <c r="G25" i="1"/>
  <c r="G24" i="1"/>
  <c r="G23" i="1"/>
  <c r="G22" i="1"/>
  <c r="G21" i="1"/>
  <c r="G20" i="1"/>
  <c r="G19" i="1"/>
  <c r="G18" i="1"/>
  <c r="G17" i="1"/>
  <c r="G10" i="1"/>
  <c r="G9" i="1"/>
  <c r="G8" i="1"/>
  <c r="F214" i="1" s="1"/>
  <c r="B2" i="1"/>
  <c r="A2" i="1"/>
  <c r="F215" i="1" l="1"/>
  <c r="F216" i="1" s="1"/>
</calcChain>
</file>

<file path=xl/sharedStrings.xml><?xml version="1.0" encoding="utf-8"?>
<sst xmlns="http://schemas.openxmlformats.org/spreadsheetml/2006/main" count="483" uniqueCount="345">
  <si>
    <t>NOVEMBRE 2020</t>
  </si>
  <si>
    <t>Lot</t>
  </si>
  <si>
    <t>01 - TERRASSEMENTS / VRD / ESPACES VERTS</t>
  </si>
  <si>
    <t>DCE</t>
  </si>
  <si>
    <t>N° ART</t>
  </si>
  <si>
    <t>DESIGNATION</t>
  </si>
  <si>
    <t>U</t>
  </si>
  <si>
    <t>Quantités</t>
  </si>
  <si>
    <t>PU HT en €</t>
  </si>
  <si>
    <t>Montant Total en €</t>
  </si>
  <si>
    <t>Proposées</t>
  </si>
  <si>
    <t>Entreprise</t>
  </si>
  <si>
    <t>V</t>
  </si>
  <si>
    <t>TRAVAUX PREPARATOIRES – DEMOLITIONS</t>
  </si>
  <si>
    <t>V.1</t>
  </si>
  <si>
    <t>DEMOLITION D'OUVRAGES MAÇONNES ET DIVERS NON CONSERVES</t>
  </si>
  <si>
    <t>Ens</t>
  </si>
  <si>
    <t>V.2</t>
  </si>
  <si>
    <t>DEMOLITION DE BORDURES ET CANIVEAUX</t>
  </si>
  <si>
    <t>inclus</t>
  </si>
  <si>
    <t>V.3</t>
  </si>
  <si>
    <t>DEMOLITION VOIRIES ET CHEMINEMENTS</t>
  </si>
  <si>
    <t>V.4</t>
  </si>
  <si>
    <t>NETTOYAGE DU TERRAIN</t>
  </si>
  <si>
    <t>V.5</t>
  </si>
  <si>
    <t>CHEMINEMENTS PROVISOIRES DE CHANTIER</t>
  </si>
  <si>
    <t>PM</t>
  </si>
  <si>
    <t>V.6</t>
  </si>
  <si>
    <t>DEPOSE ET EVACUATION DES EQUIPEMENTS SPORTIFS</t>
  </si>
  <si>
    <t>V.7</t>
  </si>
  <si>
    <t>IMPLANTATION</t>
  </si>
  <si>
    <t>VI</t>
  </si>
  <si>
    <t>TERRASSEMENTS</t>
  </si>
  <si>
    <t>VI.1</t>
  </si>
  <si>
    <t>GENERALITES</t>
  </si>
  <si>
    <t>V.1,3</t>
  </si>
  <si>
    <t>PLAN DE GESTION DES TERRES POLLUEES</t>
  </si>
  <si>
    <t>VI.2</t>
  </si>
  <si>
    <t>TERRASSEMENTS DU FOND DE FORME</t>
  </si>
  <si>
    <t>VOIRIES ET PIETONNIERS</t>
  </si>
  <si>
    <t>m²</t>
  </si>
  <si>
    <t>VESTIAIRES</t>
  </si>
  <si>
    <t>TERRAINS</t>
  </si>
  <si>
    <t>VI.3</t>
  </si>
  <si>
    <t>TERRASSEMENT EN DEBLAIS / REMBLAIS. REGLAGE - COMPACTAGE DES FONDS DE FORME ET FIN NIVELLEMENT LASER</t>
  </si>
  <si>
    <t>m3</t>
  </si>
  <si>
    <t>VI.4</t>
  </si>
  <si>
    <t>MISE EN ŒUVRE DE REMBLAIS ISSUS DES DEBLAIS</t>
  </si>
  <si>
    <t>VI.4.1</t>
  </si>
  <si>
    <t>PREPARATION DU TERRAIN SOUS LES REMBLAIS</t>
  </si>
  <si>
    <t>VI.4.2</t>
  </si>
  <si>
    <t>EXECUTION DES REMBLAIS</t>
  </si>
  <si>
    <t>VI.5</t>
  </si>
  <si>
    <t>EVACUATION DES DEBLAIS EXCEDENTAIRES EN DECHARGE (hors terres polluées)</t>
  </si>
  <si>
    <t>Incidence terres polluées</t>
  </si>
  <si>
    <t>ens</t>
  </si>
  <si>
    <t>VI.6</t>
  </si>
  <si>
    <t>TERRASSEMENT EN REMBLAIS</t>
  </si>
  <si>
    <t>VI.7</t>
  </si>
  <si>
    <t>ZONES DE PURGE</t>
  </si>
  <si>
    <t>VI.8</t>
  </si>
  <si>
    <t>MISE EN FORME DES TALUS PERIPHERIQUES</t>
  </si>
  <si>
    <t>VII</t>
  </si>
  <si>
    <t>COUCHES DE FONDATIONS DES TERRAINS</t>
  </si>
  <si>
    <t>VII.1</t>
  </si>
  <si>
    <t>COUCHE DE FONDATION EN GNT 0/31.5</t>
  </si>
  <si>
    <t>VII.2</t>
  </si>
  <si>
    <t>GEOTEXTILE</t>
  </si>
  <si>
    <t>VIII</t>
  </si>
  <si>
    <t>RESEAUX HUMIDES ET SECS</t>
  </si>
  <si>
    <t>VIII.1</t>
  </si>
  <si>
    <t>REHAUSSE DE RESEAUX Y COMPRIS PROTECTION ET REGARDS, TAMPONS FONTE</t>
  </si>
  <si>
    <t>VIII.2</t>
  </si>
  <si>
    <t>TERRASSEMENTS EN TRANCHEES (yc EVACUATION)</t>
  </si>
  <si>
    <t>VIII.3</t>
  </si>
  <si>
    <t>REMBLAIS POUR TRANCHEES</t>
  </si>
  <si>
    <t>VIII.4</t>
  </si>
  <si>
    <t>RESEAUX EU</t>
  </si>
  <si>
    <t>VIII.4.1</t>
  </si>
  <si>
    <t>CANALISATIONS EU A CREER OU A REPARER</t>
  </si>
  <si>
    <t>ml</t>
  </si>
  <si>
    <t>VIII.4.2</t>
  </si>
  <si>
    <t>SIPHON DISCONNECTEUR</t>
  </si>
  <si>
    <t>VIII.4.3</t>
  </si>
  <si>
    <t>TABOURETS SIPHOÏDES A PASSAGES DIRECT</t>
  </si>
  <si>
    <t>VIII.4.4</t>
  </si>
  <si>
    <t>REGARD DE VISITE ET DE BRANCHEMENT</t>
  </si>
  <si>
    <t>VIII.4.5</t>
  </si>
  <si>
    <t>ESSAIS, EPREUVES ET CONTROLE RESEAU EU</t>
  </si>
  <si>
    <t>VIII.5</t>
  </si>
  <si>
    <t>RESEAUX EP</t>
  </si>
  <si>
    <t>VIII.5.1</t>
  </si>
  <si>
    <t>CANALISATIONS PVC</t>
  </si>
  <si>
    <t>VIII.5.2</t>
  </si>
  <si>
    <t>REGARD PIED DE CHUTE</t>
  </si>
  <si>
    <t>u</t>
  </si>
  <si>
    <t>VIII.5.3</t>
  </si>
  <si>
    <t>REGARD A GRILLE</t>
  </si>
  <si>
    <t>VIII.5.4</t>
  </si>
  <si>
    <t>REGARD BORGNE</t>
  </si>
  <si>
    <t>VIII.5.5</t>
  </si>
  <si>
    <t>CANIVEAUX CC2</t>
  </si>
  <si>
    <t>VIII.5.6</t>
  </si>
  <si>
    <t>BASSIN DE RETENTION</t>
  </si>
  <si>
    <t>VIII.5.7</t>
  </si>
  <si>
    <t>ESSAIS, EPREUVES ET CONTROLE RESEAU EP</t>
  </si>
  <si>
    <t>VIII.6</t>
  </si>
  <si>
    <t>RESEAUX AEP</t>
  </si>
  <si>
    <t>VIII.6.1</t>
  </si>
  <si>
    <t>ORIGINE DU RESEAU AEP  - RACCORDEMENT SUR RESEAU EXISTANT</t>
  </si>
  <si>
    <t>VIII.6.2</t>
  </si>
  <si>
    <t>CANALISATION AEP - PEHD POLYETHYLENE HAUTE DENSITE Ø 90</t>
  </si>
  <si>
    <t>VIII.6.3</t>
  </si>
  <si>
    <t>ORIGINE DU RESEAU AROSAGE TERRAINS  - RACCORDEMENT SUR RESEAU EXISTANT</t>
  </si>
  <si>
    <t>VIII.6.4</t>
  </si>
  <si>
    <t>CANALISATION ARROSAGE TERRAINS SPORT - PEHD POLYETHYLENE HAUTE DENSITE Ø 90</t>
  </si>
  <si>
    <t>VIII.6.5</t>
  </si>
  <si>
    <t>ESSAIS RESEAU AEP ET DESINFECTION</t>
  </si>
  <si>
    <t>VIII.7</t>
  </si>
  <si>
    <t>RESEAUX SECS - COURANTS FORTS – COURANTS FAIBLES</t>
  </si>
  <si>
    <t>VIII.7.1</t>
  </si>
  <si>
    <t>NATURE DES TRAVAUX</t>
  </si>
  <si>
    <t>VIII.7.2</t>
  </si>
  <si>
    <t>TRANCHEES - REBOUCHAGE</t>
  </si>
  <si>
    <t>VIII.7.3</t>
  </si>
  <si>
    <t>FOURREAUX</t>
  </si>
  <si>
    <t>VIII.7.4</t>
  </si>
  <si>
    <t>CHAMBRES DE TIRAGE</t>
  </si>
  <si>
    <t>IX</t>
  </si>
  <si>
    <t>ECLAIRAGE CHEMINEMENTS EXTERIEURS</t>
  </si>
  <si>
    <t>IX.1</t>
  </si>
  <si>
    <t>DEPOSE DES CANDELABRES EXISTANTS</t>
  </si>
  <si>
    <t>IX.2</t>
  </si>
  <si>
    <t>ARMOIRE DE COMMANDE</t>
  </si>
  <si>
    <t>IX.3</t>
  </si>
  <si>
    <t>FOURREAU 63/75</t>
  </si>
  <si>
    <t>IX.4</t>
  </si>
  <si>
    <t>IX.5</t>
  </si>
  <si>
    <t>CABLETTES DE TERRE</t>
  </si>
  <si>
    <t>IX.6</t>
  </si>
  <si>
    <t>MASSIFS CANDELABRES</t>
  </si>
  <si>
    <t>IX.7</t>
  </si>
  <si>
    <t>CANDELABRES</t>
  </si>
  <si>
    <t>X</t>
  </si>
  <si>
    <t>ECLAIRAGE DES TERRAINS DE SPORT</t>
  </si>
  <si>
    <t>X.1</t>
  </si>
  <si>
    <t>DEPLACEMENT DES MATS D’ECLAIRAGE EXISTANTS</t>
  </si>
  <si>
    <t>X.2</t>
  </si>
  <si>
    <t>MATS ET PROJECTEURS</t>
  </si>
  <si>
    <t>X.3</t>
  </si>
  <si>
    <t>RESEAU D’ALIMENTATION POUR L’ECLAIRAGE DES PROJECTEURS DES MATS</t>
  </si>
  <si>
    <t>X.3.1</t>
  </si>
  <si>
    <t>ALIMENTATION ET FOURREAUX :</t>
  </si>
  <si>
    <t>X.3.2</t>
  </si>
  <si>
    <t>CABLETTE DE TERRE :</t>
  </si>
  <si>
    <t>X.3.3</t>
  </si>
  <si>
    <t>CHAMBRE DE TIRAGE :</t>
  </si>
  <si>
    <t>X.3.4</t>
  </si>
  <si>
    <t>REGARD AVEC TAMPON FONTE SERIE LOURDE :</t>
  </si>
  <si>
    <t>X.3.5</t>
  </si>
  <si>
    <t>ETUDES – ESSAIS - REGLAGES :</t>
  </si>
  <si>
    <t>X.3.6</t>
  </si>
  <si>
    <t>CONSUEL :</t>
  </si>
  <si>
    <t>XI</t>
  </si>
  <si>
    <t>REVETEMENTS DE SOLS CHEMINEMENTS ET VOIRIES</t>
  </si>
  <si>
    <t>XI.1</t>
  </si>
  <si>
    <t>FOURNITURE ET POSE DE GEOTEXTILE DE PROTECTION DE CLASSE 4</t>
  </si>
  <si>
    <t>XI.2</t>
  </si>
  <si>
    <t>FOURNITURE ET MISE EN ŒUVRE DE GRAVES NON TRAITEES (GNT)</t>
  </si>
  <si>
    <t>XI.3</t>
  </si>
  <si>
    <t>FOURNITURE ET MISE EN ŒUVRE DE BETONS BITUMINEUX (BB)</t>
  </si>
  <si>
    <t>XI.3.1</t>
  </si>
  <si>
    <t>FOURNITURE ET MISE EN ŒUVRE DE BBSG 0/10 SUR UNE EPAISSEUR DE 6 CM</t>
  </si>
  <si>
    <t>XI.4</t>
  </si>
  <si>
    <t>BETON DESACTIVE - CHEMINEMENTS PIETONS</t>
  </si>
  <si>
    <t>XI.5</t>
  </si>
  <si>
    <t>VOIRIE BETON / ACCES VEHICULES SECOURS</t>
  </si>
  <si>
    <t>XI.6</t>
  </si>
  <si>
    <t>EMMARCHEMENTS BETON</t>
  </si>
  <si>
    <t>XI.7</t>
  </si>
  <si>
    <t>REPRISE VOIRIES EXISTANTES (ENROBE OU BETON)</t>
  </si>
  <si>
    <t>XI.8</t>
  </si>
  <si>
    <t>BANDES DE GUIDAGE PMR, PERSONNES AVEUGLES ET MALVOYANTES</t>
  </si>
  <si>
    <t>XI.9</t>
  </si>
  <si>
    <t>SIGNALISATION HORIZONTALE</t>
  </si>
  <si>
    <t>XII</t>
  </si>
  <si>
    <t>BORDURES ET CANIVEAUX</t>
  </si>
  <si>
    <t>XII.1</t>
  </si>
  <si>
    <t>BORDURE CR3</t>
  </si>
  <si>
    <t>XIII</t>
  </si>
  <si>
    <t>MOBILIER URBAIN</t>
  </si>
  <si>
    <t>XIII.1</t>
  </si>
  <si>
    <t>FOURNITURE ET MISE EN ŒUVRE DE CORBEILLE</t>
  </si>
  <si>
    <t>XIII.2</t>
  </si>
  <si>
    <t>FOURNITURE ET MISE EN ŒUVRE D'ARCEAUX POUR DEUX-ROUES (10 UNITES PAR MODULE)</t>
  </si>
  <si>
    <t>XIII.3</t>
  </si>
  <si>
    <t>FONTAINE A BOIRE ANTI-VANDALISME PMR</t>
  </si>
  <si>
    <t>XIV</t>
  </si>
  <si>
    <t>ESPACES VERTS</t>
  </si>
  <si>
    <t>XIV.1</t>
  </si>
  <si>
    <t>DECAPAGE</t>
  </si>
  <si>
    <t>Décapage sur 10 cm</t>
  </si>
  <si>
    <t>Décapage sur 20 cm</t>
  </si>
  <si>
    <t>XIV.2</t>
  </si>
  <si>
    <t>ARROSAGE</t>
  </si>
  <si>
    <t>XIV.2.1</t>
  </si>
  <si>
    <t>XIV.2.2</t>
  </si>
  <si>
    <t>REGARD DE COMPTAGE – ORIGINE INSTALLATION</t>
  </si>
  <si>
    <t>XIV.2.3</t>
  </si>
  <si>
    <t>PROGRAMMATEUR ET ELECTROVANNES</t>
  </si>
  <si>
    <t>2.10</t>
  </si>
  <si>
    <t>Fourniture et pose d'électrovannes 1'</t>
  </si>
  <si>
    <t>2.11</t>
  </si>
  <si>
    <t>Fourniture et pose de programmateurs à piles :</t>
  </si>
  <si>
    <t>2.11.1</t>
  </si>
  <si>
    <t>. 2 voies</t>
  </si>
  <si>
    <t>2.11.2</t>
  </si>
  <si>
    <t>. 1 voie</t>
  </si>
  <si>
    <t>2.14</t>
  </si>
  <si>
    <t xml:space="preserve">Réglage général de l'installation </t>
  </si>
  <si>
    <t>Ff</t>
  </si>
  <si>
    <t>XIV.2.4</t>
  </si>
  <si>
    <t>XIV.2.5</t>
  </si>
  <si>
    <t>XIV.2.6</t>
  </si>
  <si>
    <t>CONDUITE POLYETHYLENE ET GOUTTE A GOUTTE</t>
  </si>
  <si>
    <t>2.1</t>
  </si>
  <si>
    <t>Branchement de l'arrosage</t>
  </si>
  <si>
    <t>2.2</t>
  </si>
  <si>
    <t>Terrassements en tranchées</t>
  </si>
  <si>
    <t>2.3</t>
  </si>
  <si>
    <t>Fourniture et pose de canalisations en polyéthylène :</t>
  </si>
  <si>
    <t>2.3.1</t>
  </si>
  <si>
    <t xml:space="preserve"> - canalisations en tranchées :</t>
  </si>
  <si>
    <t>2.3.1.1</t>
  </si>
  <si>
    <t>. Ø 50 série 10 bars</t>
  </si>
  <si>
    <t>2.3.1.2</t>
  </si>
  <si>
    <t>. Ø 25 série 4 bars</t>
  </si>
  <si>
    <t>2.3.2</t>
  </si>
  <si>
    <t xml:space="preserve"> - passage des canalisations dans fourreaux :</t>
  </si>
  <si>
    <t>2.3.2.1</t>
  </si>
  <si>
    <t>. Ø 50 série 6 bars</t>
  </si>
  <si>
    <t>2.3.2.2</t>
  </si>
  <si>
    <t>2.4</t>
  </si>
  <si>
    <t>Fourniture et mise en place de grillage avertisseur</t>
  </si>
  <si>
    <t>2.5</t>
  </si>
  <si>
    <t>Remblaiement de tranchées</t>
  </si>
  <si>
    <t>2.6</t>
  </si>
  <si>
    <t>Fourniture et pose de clapets vannes</t>
  </si>
  <si>
    <t>2.7</t>
  </si>
  <si>
    <t>Fourniture et pose de regards préfabriqués</t>
  </si>
  <si>
    <t>2.8</t>
  </si>
  <si>
    <t>Fourniture et pose de vannes manuelles</t>
  </si>
  <si>
    <t>2.9</t>
  </si>
  <si>
    <t>Fourniture et pose de kits de régulation et de filtration</t>
  </si>
  <si>
    <t>2.12</t>
  </si>
  <si>
    <t>Fourniture et pose de goutte à goutte de surface</t>
  </si>
  <si>
    <t>2.13</t>
  </si>
  <si>
    <t>Couronnes de goutte à goutte enterrées</t>
  </si>
  <si>
    <t>XIV.3</t>
  </si>
  <si>
    <t>PLANTATIONS</t>
  </si>
  <si>
    <t>XIV.3.1</t>
  </si>
  <si>
    <t>PROTECTION ARBRES CONSERVES</t>
  </si>
  <si>
    <t>XIV.3.2</t>
  </si>
  <si>
    <t>VEGETAUX</t>
  </si>
  <si>
    <t>1.1</t>
  </si>
  <si>
    <t>Terrassements pour fosses d'arbres</t>
  </si>
  <si>
    <t>1.2</t>
  </si>
  <si>
    <t>Fourniture et mise en place seule de terre végétale :</t>
  </si>
  <si>
    <t>1.2.1</t>
  </si>
  <si>
    <t>.remblaiement de fosses de plantation</t>
  </si>
  <si>
    <t>1.2.2</t>
  </si>
  <si>
    <t>.régalage des surfaces à végétaliser</t>
  </si>
  <si>
    <t>1.3</t>
  </si>
  <si>
    <t>Fertilisation :</t>
  </si>
  <si>
    <t>1.3.1</t>
  </si>
  <si>
    <t>.sable</t>
  </si>
  <si>
    <t>1.3.2</t>
  </si>
  <si>
    <t>.terreau</t>
  </si>
  <si>
    <t>L</t>
  </si>
  <si>
    <t>1.3.3</t>
  </si>
  <si>
    <t>.compost</t>
  </si>
  <si>
    <t>1.3.4</t>
  </si>
  <si>
    <t>.engais pour plantation</t>
  </si>
  <si>
    <t>kg</t>
  </si>
  <si>
    <t>1.4</t>
  </si>
  <si>
    <t>Préparation des sols :</t>
  </si>
  <si>
    <t>1.4.1</t>
  </si>
  <si>
    <t>.bêchage ou labour</t>
  </si>
  <si>
    <t>m2</t>
  </si>
  <si>
    <t>1.4.2</t>
  </si>
  <si>
    <t>.désherbage</t>
  </si>
  <si>
    <t>1.4.3</t>
  </si>
  <si>
    <t>.griffage ou hersage</t>
  </si>
  <si>
    <t>1.5</t>
  </si>
  <si>
    <t>Paillage B.R.F.</t>
  </si>
  <si>
    <t>1.6</t>
  </si>
  <si>
    <t>Fourniture des végétaux :</t>
  </si>
  <si>
    <t>1.6.1</t>
  </si>
  <si>
    <t>.quercus ilex</t>
  </si>
  <si>
    <t>1.6.2</t>
  </si>
  <si>
    <t>.alnus x spaethii</t>
  </si>
  <si>
    <t>1.6.3</t>
  </si>
  <si>
    <t>.fraxinus ornus</t>
  </si>
  <si>
    <t>1.6.4</t>
  </si>
  <si>
    <t>.ulmus RESISTA 'New Horizon'</t>
  </si>
  <si>
    <t>1.6.5</t>
  </si>
  <si>
    <t>.pyrus calleryana 'Chanticleer'</t>
  </si>
  <si>
    <t>1.6.6</t>
  </si>
  <si>
    <t>.abelia x grandiflora</t>
  </si>
  <si>
    <t>1.6.7</t>
  </si>
  <si>
    <t>.arbutus unedo</t>
  </si>
  <si>
    <t>1.6.8</t>
  </si>
  <si>
    <t>.dodonea viscosa ‘Purpurea’</t>
  </si>
  <si>
    <t>1.6.9</t>
  </si>
  <si>
    <t>.laurus nobilis</t>
  </si>
  <si>
    <t>1.6.10</t>
  </si>
  <si>
    <t>.ligustrum lucidum</t>
  </si>
  <si>
    <t>1.6.11</t>
  </si>
  <si>
    <t>.nerium oleander ‘Papa Gambetta’</t>
  </si>
  <si>
    <t>1.6.12</t>
  </si>
  <si>
    <t>.osmanthus fragrans</t>
  </si>
  <si>
    <t>1.6.13</t>
  </si>
  <si>
    <t>.phillyrea angustifolia</t>
  </si>
  <si>
    <t>1.6.14</t>
  </si>
  <si>
    <t>.pistacia lentiscus</t>
  </si>
  <si>
    <t>1.6.15</t>
  </si>
  <si>
    <t>.prunus lusitanica</t>
  </si>
  <si>
    <t>1.6.16</t>
  </si>
  <si>
    <t>.viburnum tinus</t>
  </si>
  <si>
    <t>1.7</t>
  </si>
  <si>
    <t>Plantation des végétaux :</t>
  </si>
  <si>
    <t>1.7.1</t>
  </si>
  <si>
    <t>.chênes en conteneurs</t>
  </si>
  <si>
    <t>1.7.2</t>
  </si>
  <si>
    <t>.arbres en mottes</t>
  </si>
  <si>
    <t>1.7.3</t>
  </si>
  <si>
    <t>.arbustes en conteneurs</t>
  </si>
  <si>
    <t>1.8</t>
  </si>
  <si>
    <t xml:space="preserve">Prairie rustique </t>
  </si>
  <si>
    <t>1.9</t>
  </si>
  <si>
    <t>Garantie de reprise des végétaux et entretien pendant 1 an</t>
  </si>
  <si>
    <t>MONTANT TOTAL H.T. :</t>
  </si>
  <si>
    <t xml:space="preserve">MONTANT TVA (20 %)   :  </t>
  </si>
  <si>
    <t>TOTAL GENERAL T.T.C.</t>
  </si>
  <si>
    <t>Les quantités mentionnées dans la présente DPGF n’ont qu’un caractère indicatif et ne sont pas contractuelles. Les entreprises sont tenues de les verifier avant de remettre leurs offres et d'indiquer leurs résultats dans la colonne Entreprise.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</si>
</sst>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 _F_-;\-* #,##0.00\ _F_-;_-* &quot;-&quot;??\ _F_-;_-@_-"/>
    <numFmt numFmtId="165" formatCode="#,##0\ \ "/>
    <numFmt numFmtId="166" formatCode="#,##0.00\ \ "/>
  </numFmts>
  <fonts count="18" x14ac:knownFonts="1">
    <font>
      <sz val="10"/>
      <name val="Arial"/>
    </font>
    <font>
      <sz val="10"/>
      <name val="Arial"/>
      <family val="2"/>
    </font>
    <font>
      <sz val="11"/>
      <name val="Calibri"/>
      <family val="2"/>
      <scheme val="minor"/>
    </font>
    <font>
      <sz val="6"/>
      <name val="Calibri"/>
      <family val="2"/>
      <scheme val="minor"/>
    </font>
    <font>
      <b/>
      <sz val="11"/>
      <name val="Calibri"/>
      <family val="2"/>
      <scheme val="minor"/>
    </font>
    <font>
      <i/>
      <sz val="10"/>
      <name val="Calibri"/>
      <family val="2"/>
      <scheme val="minor"/>
    </font>
    <font>
      <b/>
      <sz val="10"/>
      <name val="Calibri"/>
      <family val="2"/>
      <scheme val="minor"/>
    </font>
    <font>
      <sz val="10"/>
      <name val="Calibri"/>
      <family val="2"/>
      <scheme val="minor"/>
    </font>
    <font>
      <sz val="10"/>
      <color rgb="FF0070C0"/>
      <name val="Calibri"/>
      <family val="2"/>
      <scheme val="minor"/>
    </font>
    <font>
      <b/>
      <u/>
      <sz val="10"/>
      <name val="Calibri"/>
      <family val="2"/>
      <scheme val="minor"/>
    </font>
    <font>
      <sz val="10"/>
      <name val="Arial"/>
    </font>
    <font>
      <sz val="10"/>
      <color rgb="FFFF0000"/>
      <name val="Calibri"/>
      <family val="2"/>
      <scheme val="minor"/>
    </font>
    <font>
      <b/>
      <i/>
      <sz val="10"/>
      <name val="Calibri"/>
      <family val="2"/>
      <scheme val="minor"/>
    </font>
    <font>
      <b/>
      <i/>
      <sz val="10"/>
      <name val="Arial"/>
      <family val="2"/>
    </font>
    <font>
      <i/>
      <sz val="11"/>
      <name val="Calibri"/>
      <family val="2"/>
      <scheme val="minor"/>
    </font>
    <font>
      <b/>
      <i/>
      <sz val="11"/>
      <name val="Calibri"/>
      <family val="2"/>
      <scheme val="minor"/>
    </font>
    <font>
      <i/>
      <sz val="8"/>
      <name val="Calibri"/>
      <family val="2"/>
      <scheme val="minor"/>
    </font>
    <font>
      <u/>
      <sz val="10"/>
      <name val="Calibri"/>
      <family val="2"/>
      <scheme val="minor"/>
    </font>
  </fonts>
  <fills count="4">
    <fill>
      <patternFill patternType="none"/>
    </fill>
    <fill>
      <patternFill patternType="gray125"/>
    </fill>
    <fill>
      <patternFill patternType="solid">
        <fgColor indexed="42"/>
        <bgColor indexed="64"/>
      </patternFill>
    </fill>
    <fill>
      <patternFill patternType="solid">
        <fgColor theme="0"/>
        <bgColor indexed="64"/>
      </patternFill>
    </fill>
  </fills>
  <borders count="4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auto="1"/>
      </right>
      <top style="hair">
        <color auto="1"/>
      </top>
      <bottom style="hair">
        <color auto="1"/>
      </bottom>
      <diagonal/>
    </border>
    <border>
      <left style="medium">
        <color indexed="64"/>
      </left>
      <right style="thin">
        <color indexed="64"/>
      </right>
      <top/>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44" fontId="10" fillId="0" borderId="0" applyFont="0" applyFill="0" applyBorder="0" applyAlignment="0" applyProtection="0"/>
    <xf numFmtId="0" fontId="1" fillId="0" borderId="0"/>
    <xf numFmtId="0" fontId="1" fillId="0" borderId="0"/>
  </cellStyleXfs>
  <cellXfs count="108">
    <xf numFmtId="0" fontId="0" fillId="0" borderId="0" xfId="0"/>
    <xf numFmtId="0" fontId="2" fillId="0" borderId="0" xfId="3" applyFont="1" applyAlignment="1">
      <alignment horizontal="left"/>
    </xf>
    <xf numFmtId="0" fontId="2" fillId="0" borderId="0" xfId="3" applyFont="1"/>
    <xf numFmtId="0" fontId="2" fillId="0" borderId="0" xfId="3" applyFont="1" applyAlignment="1">
      <alignment horizontal="center"/>
    </xf>
    <xf numFmtId="4" fontId="2" fillId="0" borderId="0" xfId="3" applyNumberFormat="1" applyFont="1"/>
    <xf numFmtId="4" fontId="2" fillId="0" borderId="0" xfId="3" applyNumberFormat="1" applyFont="1" applyAlignment="1">
      <alignment horizontal="right"/>
    </xf>
    <xf numFmtId="0" fontId="1" fillId="0" borderId="0" xfId="3"/>
    <xf numFmtId="0" fontId="3" fillId="0" borderId="1" xfId="3" applyFont="1" applyBorder="1" applyAlignment="1">
      <alignment horizontal="center" vertical="center" wrapText="1"/>
    </xf>
    <xf numFmtId="0" fontId="4" fillId="0" borderId="2" xfId="3" applyFont="1" applyBorder="1" applyAlignment="1">
      <alignment horizontal="left" vertical="center" wrapText="1"/>
    </xf>
    <xf numFmtId="0" fontId="4" fillId="0" borderId="3" xfId="3" applyFont="1" applyBorder="1" applyAlignment="1">
      <alignment horizontal="left" vertical="center" wrapText="1"/>
    </xf>
    <xf numFmtId="49" fontId="5" fillId="2" borderId="4" xfId="3" applyNumberFormat="1" applyFont="1" applyFill="1" applyBorder="1" applyAlignment="1">
      <alignment horizontal="center" vertical="center"/>
    </xf>
    <xf numFmtId="0" fontId="2" fillId="0" borderId="0" xfId="3" applyFont="1" applyAlignment="1">
      <alignment vertical="center"/>
    </xf>
    <xf numFmtId="0" fontId="4" fillId="0" borderId="5" xfId="3" applyFont="1" applyBorder="1" applyAlignment="1">
      <alignment horizontal="right" vertical="center"/>
    </xf>
    <xf numFmtId="0" fontId="4" fillId="0" borderId="6" xfId="4" applyFont="1" applyFill="1" applyBorder="1" applyAlignment="1">
      <alignment vertical="center"/>
    </xf>
    <xf numFmtId="0" fontId="4" fillId="0" borderId="6" xfId="3" applyFont="1" applyBorder="1" applyAlignment="1">
      <alignment horizontal="left" vertical="center"/>
    </xf>
    <xf numFmtId="4" fontId="4" fillId="0" borderId="6" xfId="3" applyNumberFormat="1" applyFont="1" applyBorder="1" applyAlignment="1">
      <alignment horizontal="left" vertical="center"/>
    </xf>
    <xf numFmtId="0" fontId="2" fillId="0" borderId="6" xfId="3" applyFont="1" applyBorder="1" applyAlignment="1">
      <alignment horizontal="left" vertical="center"/>
    </xf>
    <xf numFmtId="0" fontId="2" fillId="0" borderId="7" xfId="3" applyFont="1" applyBorder="1" applyAlignment="1">
      <alignment horizontal="left" vertical="center"/>
    </xf>
    <xf numFmtId="4" fontId="4" fillId="0" borderId="8" xfId="3" applyNumberFormat="1" applyFont="1" applyBorder="1" applyAlignment="1">
      <alignment horizontal="center" vertical="center"/>
    </xf>
    <xf numFmtId="0" fontId="2" fillId="0" borderId="9" xfId="3" applyFont="1" applyBorder="1" applyAlignment="1">
      <alignment horizontal="left"/>
    </xf>
    <xf numFmtId="0" fontId="2" fillId="0" borderId="9" xfId="3" applyFont="1" applyBorder="1" applyAlignment="1">
      <alignment horizontal="center"/>
    </xf>
    <xf numFmtId="4" fontId="2" fillId="0" borderId="9" xfId="3" applyNumberFormat="1" applyFont="1" applyBorder="1"/>
    <xf numFmtId="4" fontId="2" fillId="0" borderId="9" xfId="3" applyNumberFormat="1" applyFont="1" applyBorder="1" applyAlignment="1">
      <alignment horizontal="right"/>
    </xf>
    <xf numFmtId="0" fontId="6" fillId="0" borderId="10" xfId="3" applyFont="1" applyBorder="1" applyAlignment="1">
      <alignment horizontal="center" vertical="center" wrapText="1"/>
    </xf>
    <xf numFmtId="0" fontId="6" fillId="0" borderId="11" xfId="3" applyFont="1" applyBorder="1" applyAlignment="1">
      <alignment horizontal="center" vertical="center"/>
    </xf>
    <xf numFmtId="0" fontId="6" fillId="0" borderId="12" xfId="3" applyFont="1" applyBorder="1" applyAlignment="1">
      <alignment horizontal="center" vertical="center"/>
    </xf>
    <xf numFmtId="0" fontId="6" fillId="0" borderId="2" xfId="3" applyFont="1" applyBorder="1" applyAlignment="1">
      <alignment horizontal="center" vertical="center" wrapText="1"/>
    </xf>
    <xf numFmtId="0" fontId="6" fillId="0" borderId="3" xfId="3" applyFont="1" applyBorder="1" applyAlignment="1">
      <alignment horizontal="center" vertical="center" wrapText="1"/>
    </xf>
    <xf numFmtId="4" fontId="6" fillId="0" borderId="11" xfId="3" applyNumberFormat="1" applyFont="1" applyBorder="1" applyAlignment="1">
      <alignment horizontal="center" vertical="center"/>
    </xf>
    <xf numFmtId="4" fontId="6" fillId="0" borderId="13" xfId="3" applyNumberFormat="1" applyFont="1" applyBorder="1" applyAlignment="1">
      <alignment horizontal="center" vertical="center" wrapText="1"/>
    </xf>
    <xf numFmtId="0" fontId="7" fillId="0" borderId="14" xfId="3" applyFont="1" applyBorder="1" applyAlignment="1">
      <alignment vertical="center" wrapText="1"/>
    </xf>
    <xf numFmtId="0" fontId="6" fillId="0" borderId="15" xfId="3" applyFont="1" applyBorder="1" applyAlignment="1">
      <alignment horizontal="center" vertical="center"/>
    </xf>
    <xf numFmtId="0" fontId="6" fillId="0" borderId="16" xfId="3" applyFont="1" applyBorder="1" applyAlignment="1">
      <alignment horizontal="center" vertical="center"/>
    </xf>
    <xf numFmtId="0" fontId="8" fillId="0" borderId="17" xfId="3" applyFont="1" applyBorder="1" applyAlignment="1">
      <alignment horizontal="center" vertical="center"/>
    </xf>
    <xf numFmtId="0" fontId="8" fillId="0" borderId="15" xfId="3" applyFont="1" applyBorder="1" applyAlignment="1">
      <alignment horizontal="center" vertical="center"/>
    </xf>
    <xf numFmtId="4" fontId="6" fillId="0" borderId="15" xfId="3" applyNumberFormat="1" applyFont="1" applyBorder="1" applyAlignment="1">
      <alignment horizontal="center" vertical="center"/>
    </xf>
    <xf numFmtId="0" fontId="7" fillId="0" borderId="18" xfId="3" applyFont="1" applyBorder="1" applyAlignment="1">
      <alignment vertical="center" wrapText="1"/>
    </xf>
    <xf numFmtId="0" fontId="6" fillId="0" borderId="19" xfId="3" applyFont="1" applyBorder="1" applyAlignment="1">
      <alignment horizontal="center"/>
    </xf>
    <xf numFmtId="0" fontId="6" fillId="0" borderId="20" xfId="3" applyFont="1" applyBorder="1" applyAlignment="1">
      <alignment horizontal="center"/>
    </xf>
    <xf numFmtId="0" fontId="6" fillId="0" borderId="21" xfId="3" applyFont="1" applyBorder="1" applyAlignment="1">
      <alignment horizontal="center"/>
    </xf>
    <xf numFmtId="4" fontId="6" fillId="0" borderId="20" xfId="3" applyNumberFormat="1" applyFont="1" applyBorder="1" applyAlignment="1">
      <alignment horizontal="center"/>
    </xf>
    <xf numFmtId="4" fontId="6" fillId="0" borderId="22" xfId="3" applyNumberFormat="1" applyFont="1" applyBorder="1" applyAlignment="1">
      <alignment horizontal="center"/>
    </xf>
    <xf numFmtId="4" fontId="7" fillId="0" borderId="22" xfId="3" applyNumberFormat="1" applyFont="1" applyBorder="1" applyAlignment="1">
      <alignment horizontal="center"/>
    </xf>
    <xf numFmtId="4" fontId="7" fillId="0" borderId="23" xfId="3" applyNumberFormat="1" applyFont="1" applyBorder="1" applyAlignment="1">
      <alignment horizontal="right"/>
    </xf>
    <xf numFmtId="0" fontId="6" fillId="0" borderId="24" xfId="3" applyFont="1" applyBorder="1" applyAlignment="1">
      <alignment horizontal="center"/>
    </xf>
    <xf numFmtId="0" fontId="6" fillId="0" borderId="25" xfId="3" applyFont="1" applyBorder="1" applyAlignment="1">
      <alignment horizontal="center"/>
    </xf>
    <xf numFmtId="0" fontId="6" fillId="0" borderId="26" xfId="3" applyFont="1" applyBorder="1" applyAlignment="1">
      <alignment horizontal="center"/>
    </xf>
    <xf numFmtId="4" fontId="6" fillId="0" borderId="25" xfId="3" applyNumberFormat="1" applyFont="1" applyBorder="1" applyAlignment="1">
      <alignment horizontal="center"/>
    </xf>
    <xf numFmtId="4" fontId="6" fillId="0" borderId="27" xfId="3" applyNumberFormat="1" applyFont="1" applyBorder="1" applyAlignment="1">
      <alignment horizontal="center"/>
    </xf>
    <xf numFmtId="4" fontId="7" fillId="0" borderId="27" xfId="3" applyNumberFormat="1" applyFont="1" applyBorder="1" applyAlignment="1">
      <alignment horizontal="center"/>
    </xf>
    <xf numFmtId="164" fontId="7" fillId="0" borderId="28" xfId="1" applyFont="1" applyBorder="1" applyAlignment="1">
      <alignment horizontal="right"/>
    </xf>
    <xf numFmtId="0" fontId="9" fillId="0" borderId="29" xfId="3" applyFont="1" applyBorder="1" applyAlignment="1">
      <alignment horizontal="center" vertical="center" wrapText="1"/>
    </xf>
    <xf numFmtId="0" fontId="9" fillId="0" borderId="30" xfId="3" applyFont="1" applyBorder="1"/>
    <xf numFmtId="0" fontId="7" fillId="0" borderId="31" xfId="3" applyFont="1" applyFill="1" applyBorder="1" applyAlignment="1">
      <alignment horizontal="center"/>
    </xf>
    <xf numFmtId="165" fontId="7" fillId="0" borderId="32" xfId="1" applyNumberFormat="1" applyFont="1" applyBorder="1" applyAlignment="1">
      <alignment horizontal="right"/>
    </xf>
    <xf numFmtId="166" fontId="7" fillId="0" borderId="30" xfId="1" applyNumberFormat="1" applyFont="1" applyFill="1" applyBorder="1" applyAlignment="1">
      <alignment horizontal="right"/>
    </xf>
    <xf numFmtId="0" fontId="7" fillId="0" borderId="29" xfId="0" applyFont="1" applyBorder="1" applyAlignment="1">
      <alignment horizontal="center" vertical="center" wrapText="1"/>
    </xf>
    <xf numFmtId="0" fontId="7" fillId="0" borderId="30" xfId="0" applyFont="1" applyBorder="1"/>
    <xf numFmtId="165" fontId="7" fillId="3" borderId="32" xfId="1" applyNumberFormat="1" applyFont="1" applyFill="1" applyBorder="1" applyAlignment="1">
      <alignment horizontal="right"/>
    </xf>
    <xf numFmtId="0" fontId="6" fillId="0" borderId="29" xfId="3" applyFont="1" applyBorder="1" applyAlignment="1">
      <alignment horizontal="center" vertical="center" wrapText="1"/>
    </xf>
    <xf numFmtId="0" fontId="6" fillId="0" borderId="30" xfId="3" applyFont="1" applyBorder="1"/>
    <xf numFmtId="0" fontId="6" fillId="0" borderId="30" xfId="3" applyFont="1" applyBorder="1" applyAlignment="1">
      <alignment wrapText="1"/>
    </xf>
    <xf numFmtId="0" fontId="7" fillId="0" borderId="29" xfId="3" applyFont="1" applyBorder="1" applyAlignment="1">
      <alignment horizontal="center" vertical="center" wrapText="1"/>
    </xf>
    <xf numFmtId="0" fontId="7" fillId="0" borderId="30" xfId="3" applyFont="1" applyBorder="1" applyAlignment="1">
      <alignment wrapText="1"/>
    </xf>
    <xf numFmtId="166" fontId="7" fillId="0" borderId="30" xfId="1" applyNumberFormat="1" applyFont="1" applyFill="1" applyBorder="1" applyAlignment="1">
      <alignment horizontal="center"/>
    </xf>
    <xf numFmtId="166" fontId="11" fillId="0" borderId="30" xfId="1" applyNumberFormat="1" applyFont="1" applyFill="1" applyBorder="1" applyAlignment="1">
      <alignment horizontal="right"/>
    </xf>
    <xf numFmtId="164" fontId="11" fillId="0" borderId="28" xfId="1" applyFont="1" applyBorder="1" applyAlignment="1">
      <alignment horizontal="right"/>
    </xf>
    <xf numFmtId="0" fontId="6" fillId="0" borderId="30" xfId="3" applyFont="1" applyFill="1" applyBorder="1" applyAlignment="1">
      <alignment wrapText="1"/>
    </xf>
    <xf numFmtId="0" fontId="12" fillId="0" borderId="29" xfId="3" applyFont="1" applyBorder="1" applyAlignment="1">
      <alignment horizontal="center" vertical="center" wrapText="1"/>
    </xf>
    <xf numFmtId="0" fontId="12" fillId="0" borderId="30" xfId="3" applyFont="1" applyBorder="1" applyAlignment="1">
      <alignment wrapText="1"/>
    </xf>
    <xf numFmtId="0" fontId="12" fillId="0" borderId="31" xfId="3" applyFont="1" applyFill="1" applyBorder="1" applyAlignment="1">
      <alignment horizontal="center"/>
    </xf>
    <xf numFmtId="165" fontId="12" fillId="0" borderId="32" xfId="1" applyNumberFormat="1" applyFont="1" applyBorder="1" applyAlignment="1">
      <alignment horizontal="right" vertical="top"/>
    </xf>
    <xf numFmtId="166" fontId="12" fillId="0" borderId="30" xfId="1" applyNumberFormat="1" applyFont="1" applyFill="1" applyBorder="1" applyAlignment="1">
      <alignment horizontal="right" vertical="top"/>
    </xf>
    <xf numFmtId="164" fontId="12" fillId="0" borderId="28" xfId="1" applyFont="1" applyBorder="1" applyAlignment="1">
      <alignment horizontal="right" vertical="top"/>
    </xf>
    <xf numFmtId="0" fontId="13" fillId="0" borderId="0" xfId="3" applyFont="1"/>
    <xf numFmtId="0" fontId="12" fillId="0" borderId="29" xfId="3" applyFont="1" applyBorder="1" applyAlignment="1">
      <alignment horizontal="center" vertical="top" wrapText="1"/>
    </xf>
    <xf numFmtId="164" fontId="2" fillId="0" borderId="0" xfId="3" applyNumberFormat="1" applyFont="1"/>
    <xf numFmtId="0" fontId="12" fillId="0" borderId="30" xfId="3" applyFont="1" applyBorder="1" applyAlignment="1">
      <alignment vertical="top" wrapText="1"/>
    </xf>
    <xf numFmtId="0" fontId="12" fillId="0" borderId="31" xfId="3" applyFont="1" applyFill="1" applyBorder="1" applyAlignment="1">
      <alignment horizontal="center" vertical="top"/>
    </xf>
    <xf numFmtId="0" fontId="13" fillId="0" borderId="0" xfId="3" applyFont="1" applyAlignment="1">
      <alignment vertical="top"/>
    </xf>
    <xf numFmtId="44" fontId="13" fillId="0" borderId="0" xfId="2" applyFont="1" applyAlignment="1">
      <alignment vertical="top"/>
    </xf>
    <xf numFmtId="0" fontId="7" fillId="0" borderId="30" xfId="3" applyFont="1" applyBorder="1"/>
    <xf numFmtId="0" fontId="6" fillId="0" borderId="33" xfId="3" applyFont="1" applyBorder="1" applyAlignment="1">
      <alignment horizontal="center" vertical="center" wrapText="1"/>
    </xf>
    <xf numFmtId="0" fontId="7" fillId="0" borderId="30" xfId="1" applyNumberFormat="1" applyFont="1" applyFill="1" applyBorder="1" applyAlignment="1">
      <alignment horizontal="center"/>
    </xf>
    <xf numFmtId="0" fontId="7" fillId="0" borderId="34" xfId="1" applyNumberFormat="1" applyFont="1" applyFill="1" applyBorder="1" applyAlignment="1">
      <alignment horizontal="center"/>
    </xf>
    <xf numFmtId="0" fontId="7" fillId="0" borderId="32" xfId="1" applyNumberFormat="1" applyFont="1" applyFill="1" applyBorder="1" applyAlignment="1">
      <alignment horizontal="center"/>
    </xf>
    <xf numFmtId="164" fontId="7" fillId="0" borderId="30" xfId="1" applyFont="1" applyBorder="1" applyAlignment="1">
      <alignment horizontal="center"/>
    </xf>
    <xf numFmtId="0" fontId="4" fillId="0" borderId="35" xfId="3" applyFont="1" applyBorder="1" applyAlignment="1">
      <alignment horizontal="center" vertical="center"/>
    </xf>
    <xf numFmtId="0" fontId="4" fillId="0" borderId="36" xfId="3" applyFont="1" applyFill="1" applyBorder="1" applyAlignment="1">
      <alignment horizontal="right" vertical="center"/>
    </xf>
    <xf numFmtId="0" fontId="4" fillId="0" borderId="36" xfId="3" applyFont="1" applyBorder="1" applyAlignment="1">
      <alignment horizontal="right" vertical="center"/>
    </xf>
    <xf numFmtId="164" fontId="4" fillId="0" borderId="37" xfId="1" applyFont="1" applyBorder="1" applyAlignment="1">
      <alignment horizontal="center" vertical="center"/>
    </xf>
    <xf numFmtId="164" fontId="4" fillId="0" borderId="38" xfId="1" applyFont="1" applyBorder="1" applyAlignment="1">
      <alignment horizontal="center" vertical="center"/>
    </xf>
    <xf numFmtId="164" fontId="1" fillId="0" borderId="0" xfId="3" applyNumberFormat="1"/>
    <xf numFmtId="0" fontId="14" fillId="0" borderId="39" xfId="3" applyFont="1" applyBorder="1" applyAlignment="1">
      <alignment horizontal="center" vertical="center"/>
    </xf>
    <xf numFmtId="0" fontId="15" fillId="0" borderId="40" xfId="3" applyFont="1" applyFill="1" applyBorder="1" applyAlignment="1">
      <alignment horizontal="right" vertical="center"/>
    </xf>
    <xf numFmtId="0" fontId="5" fillId="0" borderId="40" xfId="3" applyFont="1" applyBorder="1" applyAlignment="1">
      <alignment horizontal="right" vertical="center"/>
    </xf>
    <xf numFmtId="164" fontId="5" fillId="0" borderId="41" xfId="1" applyFont="1" applyBorder="1" applyAlignment="1">
      <alignment horizontal="center" vertical="center"/>
    </xf>
    <xf numFmtId="164" fontId="5" fillId="0" borderId="42" xfId="1" applyFont="1" applyBorder="1" applyAlignment="1">
      <alignment horizontal="center" vertical="center"/>
    </xf>
    <xf numFmtId="0" fontId="2" fillId="2" borderId="43" xfId="3" applyFont="1" applyFill="1" applyBorder="1" applyAlignment="1">
      <alignment horizontal="center" vertical="center"/>
    </xf>
    <xf numFmtId="0" fontId="4" fillId="2" borderId="9" xfId="3" applyFont="1" applyFill="1" applyBorder="1" applyAlignment="1">
      <alignment horizontal="right" vertical="center"/>
    </xf>
    <xf numFmtId="0" fontId="2" fillId="2" borderId="9" xfId="3" applyFont="1" applyFill="1" applyBorder="1" applyAlignment="1">
      <alignment horizontal="right" vertical="center"/>
    </xf>
    <xf numFmtId="164" fontId="4" fillId="2" borderId="44" xfId="1" applyFont="1" applyFill="1" applyBorder="1" applyAlignment="1">
      <alignment horizontal="center" vertical="center"/>
    </xf>
    <xf numFmtId="164" fontId="4" fillId="2" borderId="45" xfId="1" applyFont="1" applyFill="1" applyBorder="1" applyAlignment="1">
      <alignment horizontal="center" vertical="center"/>
    </xf>
    <xf numFmtId="0" fontId="16" fillId="0" borderId="0" xfId="3" applyFont="1" applyAlignment="1">
      <alignment horizontal="justify" wrapText="1"/>
    </xf>
    <xf numFmtId="4" fontId="2" fillId="0" borderId="0" xfId="3" applyNumberFormat="1" applyFont="1" applyAlignment="1">
      <alignment horizontal="center"/>
    </xf>
    <xf numFmtId="4" fontId="7" fillId="0" borderId="0" xfId="3" applyNumberFormat="1" applyFont="1" applyAlignment="1">
      <alignment horizontal="center"/>
    </xf>
    <xf numFmtId="4" fontId="5" fillId="0" borderId="0" xfId="3" applyNumberFormat="1" applyFont="1" applyAlignment="1">
      <alignment horizontal="center"/>
    </xf>
    <xf numFmtId="4" fontId="17" fillId="0" borderId="0" xfId="3" applyNumberFormat="1" applyFont="1" applyAlignment="1">
      <alignment horizontal="center"/>
    </xf>
  </cellXfs>
  <cellStyles count="5">
    <cellStyle name="Milliers" xfId="1" builtinId="3"/>
    <cellStyle name="Monétaire" xfId="2" builtinId="4"/>
    <cellStyle name="Normal" xfId="0" builtinId="0"/>
    <cellStyle name="Normal 2 2" xfId="3"/>
    <cellStyle name="Normal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28575</xdr:colOff>
      <xdr:row>213</xdr:row>
      <xdr:rowOff>0</xdr:rowOff>
    </xdr:from>
    <xdr:to>
      <xdr:col>3</xdr:col>
      <xdr:colOff>28575</xdr:colOff>
      <xdr:row>213</xdr:row>
      <xdr:rowOff>0</xdr:rowOff>
    </xdr:to>
    <xdr:sp macro="" textlink="">
      <xdr:nvSpPr>
        <xdr:cNvPr id="2" name="Line 2"/>
        <xdr:cNvSpPr>
          <a:spLocks noChangeShapeType="1"/>
        </xdr:cNvSpPr>
      </xdr:nvSpPr>
      <xdr:spPr bwMode="auto">
        <a:xfrm>
          <a:off x="3927475" y="39579550"/>
          <a:ext cx="0" cy="0"/>
        </a:xfrm>
        <a:prstGeom prst="line">
          <a:avLst/>
        </a:prstGeom>
        <a:noFill/>
        <a:ln w="9525">
          <a:solidFill>
            <a:srgbClr val="000000"/>
          </a:solidFill>
          <a:round/>
          <a:headEnd/>
          <a:tailEnd/>
        </a:ln>
      </xdr:spPr>
    </xdr:sp>
    <xdr:clientData/>
  </xdr:twoCellAnchor>
  <xdr:twoCellAnchor editAs="oneCell">
    <xdr:from>
      <xdr:col>0</xdr:col>
      <xdr:colOff>134472</xdr:colOff>
      <xdr:row>0</xdr:row>
      <xdr:rowOff>179293</xdr:rowOff>
    </xdr:from>
    <xdr:to>
      <xdr:col>1</xdr:col>
      <xdr:colOff>806825</xdr:colOff>
      <xdr:row>0</xdr:row>
      <xdr:rowOff>1396999</xdr:rowOff>
    </xdr:to>
    <xdr:pic>
      <xdr:nvPicPr>
        <xdr:cNvPr id="3" name="Imag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472" y="179293"/>
          <a:ext cx="1142253" cy="1217706"/>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marseille\affaires-b\Users\s.ameeuw\AppData\Local\Microsoft\Windows\INetCache\Content.Outlook\WCTZGGWQ\MAP180018%20-%20PRO%20-%20Trame%20Estimation%20VRD%20DU%200505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AP180018%20-%20DCE%20-%20DPGF%20TCE%20241120%20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ap"/>
      <sheetName val="02"/>
      <sheetName val="03"/>
      <sheetName val="04"/>
      <sheetName val="05"/>
      <sheetName val="06"/>
      <sheetName val="07"/>
      <sheetName val="08"/>
      <sheetName val="09"/>
    </sheetNames>
    <sheetDataSet>
      <sheetData sheetId="0">
        <row r="2">
          <cell r="A2" t="str">
            <v>MAP 180018</v>
          </cell>
          <cell r="B2" t="str">
            <v>Modernisation du stade Saint-Henri - MARSEILLE (13016)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
      <sheetName val="02"/>
      <sheetName val="03"/>
      <sheetName val="04"/>
      <sheetName val="05"/>
      <sheetName val="06"/>
      <sheetName val="07"/>
      <sheetName val="08"/>
      <sheetName val="09"/>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226"/>
  <sheetViews>
    <sheetView tabSelected="1" view="pageBreakPreview" topLeftCell="A2" zoomScale="115" zoomScaleNormal="85" zoomScaleSheetLayoutView="115" workbookViewId="0">
      <pane ySplit="2430" topLeftCell="A205" activePane="bottomLeft"/>
      <selection activeCell="E6" sqref="E6"/>
      <selection pane="bottomLeft" activeCell="F216" sqref="F216:G216"/>
    </sheetView>
  </sheetViews>
  <sheetFormatPr baseColWidth="10" defaultColWidth="11.453125" defaultRowHeight="12.5" x14ac:dyDescent="0.25"/>
  <cols>
    <col min="1" max="1" width="6.7265625" style="6" customWidth="1"/>
    <col min="2" max="2" width="42.6328125" style="6" customWidth="1"/>
    <col min="3" max="3" width="6.453125" style="6" customWidth="1"/>
    <col min="4" max="5" width="9.7265625" style="6" customWidth="1"/>
    <col min="6" max="6" width="10.7265625" style="6" customWidth="1"/>
    <col min="7" max="7" width="13.7265625" style="6" customWidth="1"/>
    <col min="8" max="8" width="12.54296875" style="6" bestFit="1" customWidth="1"/>
    <col min="9" max="16384" width="11.453125" style="6"/>
  </cols>
  <sheetData>
    <row r="1" spans="1:7" ht="122" customHeight="1" thickBot="1" x14ac:dyDescent="0.4">
      <c r="A1" s="1"/>
      <c r="B1" s="2"/>
      <c r="C1" s="3"/>
      <c r="D1" s="3"/>
      <c r="E1" s="3"/>
      <c r="F1" s="4"/>
      <c r="G1" s="5"/>
    </row>
    <row r="2" spans="1:7" s="11" customFormat="1" ht="20.149999999999999" customHeight="1" x14ac:dyDescent="0.25">
      <c r="A2" s="7" t="str">
        <f>+[1]Recap!A2</f>
        <v>MAP 180018</v>
      </c>
      <c r="B2" s="8" t="str">
        <f>+[1]Recap!B2</f>
        <v>Modernisation du stade Saint-Henri - MARSEILLE (13016)</v>
      </c>
      <c r="C2" s="8"/>
      <c r="D2" s="8"/>
      <c r="E2" s="8"/>
      <c r="F2" s="9"/>
      <c r="G2" s="10" t="s">
        <v>0</v>
      </c>
    </row>
    <row r="3" spans="1:7" s="11" customFormat="1" ht="20.149999999999999" customHeight="1" thickBot="1" x14ac:dyDescent="0.3">
      <c r="A3" s="12" t="s">
        <v>1</v>
      </c>
      <c r="B3" s="13" t="s">
        <v>2</v>
      </c>
      <c r="C3" s="14"/>
      <c r="D3" s="15"/>
      <c r="E3" s="16"/>
      <c r="F3" s="17"/>
      <c r="G3" s="18" t="s">
        <v>3</v>
      </c>
    </row>
    <row r="4" spans="1:7" ht="12.75" customHeight="1" thickBot="1" x14ac:dyDescent="0.4">
      <c r="A4" s="19"/>
      <c r="B4" s="2"/>
      <c r="C4" s="3"/>
      <c r="D4" s="20"/>
      <c r="E4" s="20"/>
      <c r="F4" s="21"/>
      <c r="G4" s="22"/>
    </row>
    <row r="5" spans="1:7" ht="16" customHeight="1" x14ac:dyDescent="0.25">
      <c r="A5" s="23" t="s">
        <v>4</v>
      </c>
      <c r="B5" s="24" t="s">
        <v>5</v>
      </c>
      <c r="C5" s="25" t="s">
        <v>6</v>
      </c>
      <c r="D5" s="26" t="s">
        <v>7</v>
      </c>
      <c r="E5" s="27"/>
      <c r="F5" s="28" t="s">
        <v>8</v>
      </c>
      <c r="G5" s="29" t="s">
        <v>9</v>
      </c>
    </row>
    <row r="6" spans="1:7" ht="16" customHeight="1" x14ac:dyDescent="0.25">
      <c r="A6" s="30"/>
      <c r="B6" s="31"/>
      <c r="C6" s="32"/>
      <c r="D6" s="33" t="s">
        <v>10</v>
      </c>
      <c r="E6" s="34" t="s">
        <v>11</v>
      </c>
      <c r="F6" s="35"/>
      <c r="G6" s="36"/>
    </row>
    <row r="7" spans="1:7" ht="0.75" customHeight="1" x14ac:dyDescent="0.3">
      <c r="A7" s="37"/>
      <c r="B7" s="38"/>
      <c r="C7" s="39"/>
      <c r="D7" s="40"/>
      <c r="E7" s="41"/>
      <c r="F7" s="42"/>
      <c r="G7" s="43"/>
    </row>
    <row r="8" spans="1:7" ht="12.75" customHeight="1" x14ac:dyDescent="0.3">
      <c r="A8" s="44"/>
      <c r="B8" s="45"/>
      <c r="C8" s="46"/>
      <c r="D8" s="47"/>
      <c r="E8" s="48"/>
      <c r="F8" s="49"/>
      <c r="G8" s="50" t="str">
        <f>+IF(F8&gt;0,+D8*F8,"")</f>
        <v/>
      </c>
    </row>
    <row r="9" spans="1:7" ht="13" x14ac:dyDescent="0.3">
      <c r="A9" s="51" t="s">
        <v>12</v>
      </c>
      <c r="B9" s="52" t="s">
        <v>13</v>
      </c>
      <c r="C9" s="53"/>
      <c r="D9" s="54"/>
      <c r="E9" s="55"/>
      <c r="F9" s="55"/>
      <c r="G9" s="50" t="str">
        <f t="shared" ref="G9:G77" si="0">+IF(F9&gt;0,+D9*F9,"")</f>
        <v/>
      </c>
    </row>
    <row r="10" spans="1:7" s="2" customFormat="1" ht="12.75" customHeight="1" x14ac:dyDescent="0.35">
      <c r="A10" s="56" t="s">
        <v>14</v>
      </c>
      <c r="B10" s="57" t="s">
        <v>15</v>
      </c>
      <c r="C10" s="53" t="s">
        <v>16</v>
      </c>
      <c r="D10" s="58">
        <v>1</v>
      </c>
      <c r="E10" s="55"/>
      <c r="F10" s="55"/>
      <c r="G10" s="50" t="str">
        <f t="shared" si="0"/>
        <v/>
      </c>
    </row>
    <row r="11" spans="1:7" s="2" customFormat="1" ht="12.75" customHeight="1" x14ac:dyDescent="0.35">
      <c r="A11" s="56" t="s">
        <v>17</v>
      </c>
      <c r="B11" s="57" t="s">
        <v>18</v>
      </c>
      <c r="C11" s="53" t="s">
        <v>16</v>
      </c>
      <c r="D11" s="58">
        <v>1</v>
      </c>
      <c r="E11" s="55"/>
      <c r="F11" s="55" t="s">
        <v>19</v>
      </c>
      <c r="G11" s="50"/>
    </row>
    <row r="12" spans="1:7" s="2" customFormat="1" ht="12.75" customHeight="1" x14ac:dyDescent="0.35">
      <c r="A12" s="56" t="s">
        <v>20</v>
      </c>
      <c r="B12" s="57" t="s">
        <v>21</v>
      </c>
      <c r="C12" s="53" t="s">
        <v>16</v>
      </c>
      <c r="D12" s="58">
        <v>1</v>
      </c>
      <c r="E12" s="55"/>
      <c r="F12" s="55" t="s">
        <v>19</v>
      </c>
      <c r="G12" s="50"/>
    </row>
    <row r="13" spans="1:7" s="2" customFormat="1" ht="12.75" customHeight="1" x14ac:dyDescent="0.35">
      <c r="A13" s="56" t="s">
        <v>22</v>
      </c>
      <c r="B13" s="57" t="s">
        <v>23</v>
      </c>
      <c r="C13" s="53" t="s">
        <v>16</v>
      </c>
      <c r="D13" s="58">
        <v>1</v>
      </c>
      <c r="E13" s="55"/>
      <c r="F13" s="55" t="s">
        <v>19</v>
      </c>
      <c r="G13" s="50"/>
    </row>
    <row r="14" spans="1:7" s="2" customFormat="1" ht="12.75" customHeight="1" x14ac:dyDescent="0.35">
      <c r="A14" s="56" t="s">
        <v>24</v>
      </c>
      <c r="B14" s="57" t="s">
        <v>25</v>
      </c>
      <c r="C14" s="53" t="s">
        <v>16</v>
      </c>
      <c r="D14" s="58">
        <v>1</v>
      </c>
      <c r="E14" s="55"/>
      <c r="F14" s="55" t="s">
        <v>26</v>
      </c>
      <c r="G14" s="50"/>
    </row>
    <row r="15" spans="1:7" s="2" customFormat="1" ht="12.75" customHeight="1" x14ac:dyDescent="0.35">
      <c r="A15" s="56" t="s">
        <v>27</v>
      </c>
      <c r="B15" s="57" t="s">
        <v>28</v>
      </c>
      <c r="C15" s="53" t="s">
        <v>16</v>
      </c>
      <c r="D15" s="58">
        <v>1</v>
      </c>
      <c r="E15" s="55"/>
      <c r="F15" s="55" t="s">
        <v>19</v>
      </c>
      <c r="G15" s="50"/>
    </row>
    <row r="16" spans="1:7" s="2" customFormat="1" ht="12.75" customHeight="1" x14ac:dyDescent="0.35">
      <c r="A16" s="56" t="s">
        <v>29</v>
      </c>
      <c r="B16" s="57" t="s">
        <v>30</v>
      </c>
      <c r="C16" s="53" t="s">
        <v>16</v>
      </c>
      <c r="D16" s="58">
        <v>1</v>
      </c>
      <c r="E16" s="55"/>
      <c r="F16" s="55" t="s">
        <v>19</v>
      </c>
      <c r="G16" s="50"/>
    </row>
    <row r="17" spans="1:7" ht="13" x14ac:dyDescent="0.3">
      <c r="A17" s="59"/>
      <c r="B17" s="60"/>
      <c r="C17" s="53"/>
      <c r="D17" s="54"/>
      <c r="E17" s="55"/>
      <c r="F17" s="55"/>
      <c r="G17" s="50" t="str">
        <f t="shared" si="0"/>
        <v/>
      </c>
    </row>
    <row r="18" spans="1:7" ht="13" x14ac:dyDescent="0.3">
      <c r="A18" s="59"/>
      <c r="B18" s="60"/>
      <c r="C18" s="53"/>
      <c r="D18" s="54"/>
      <c r="E18" s="55"/>
      <c r="F18" s="55"/>
      <c r="G18" s="50" t="str">
        <f t="shared" si="0"/>
        <v/>
      </c>
    </row>
    <row r="19" spans="1:7" ht="13" x14ac:dyDescent="0.3">
      <c r="A19" s="51" t="s">
        <v>31</v>
      </c>
      <c r="B19" s="52" t="s">
        <v>32</v>
      </c>
      <c r="C19" s="53"/>
      <c r="D19" s="54"/>
      <c r="E19" s="55"/>
      <c r="F19" s="55"/>
      <c r="G19" s="50" t="str">
        <f t="shared" si="0"/>
        <v/>
      </c>
    </row>
    <row r="20" spans="1:7" ht="13" x14ac:dyDescent="0.3">
      <c r="A20" s="59" t="s">
        <v>33</v>
      </c>
      <c r="B20" s="61" t="s">
        <v>34</v>
      </c>
      <c r="C20" s="53"/>
      <c r="D20" s="54"/>
      <c r="E20" s="55"/>
      <c r="F20" s="55"/>
      <c r="G20" s="50" t="str">
        <f t="shared" si="0"/>
        <v/>
      </c>
    </row>
    <row r="21" spans="1:7" s="2" customFormat="1" ht="12.75" customHeight="1" x14ac:dyDescent="0.35">
      <c r="A21" s="56" t="s">
        <v>35</v>
      </c>
      <c r="B21" s="57" t="s">
        <v>36</v>
      </c>
      <c r="C21" s="53" t="s">
        <v>16</v>
      </c>
      <c r="D21" s="58">
        <v>1</v>
      </c>
      <c r="E21" s="55"/>
      <c r="F21" s="55"/>
      <c r="G21" s="50" t="str">
        <f t="shared" si="0"/>
        <v/>
      </c>
    </row>
    <row r="22" spans="1:7" ht="13" x14ac:dyDescent="0.3">
      <c r="A22" s="59" t="s">
        <v>37</v>
      </c>
      <c r="B22" s="61" t="s">
        <v>38</v>
      </c>
      <c r="C22" s="53"/>
      <c r="D22" s="54"/>
      <c r="E22" s="55"/>
      <c r="F22" s="55"/>
      <c r="G22" s="50" t="str">
        <f t="shared" si="0"/>
        <v/>
      </c>
    </row>
    <row r="23" spans="1:7" ht="13" x14ac:dyDescent="0.3">
      <c r="A23" s="62"/>
      <c r="B23" s="63" t="s">
        <v>39</v>
      </c>
      <c r="C23" s="53" t="s">
        <v>40</v>
      </c>
      <c r="D23" s="54">
        <v>1100</v>
      </c>
      <c r="E23" s="55"/>
      <c r="F23" s="55"/>
      <c r="G23" s="50" t="str">
        <f t="shared" si="0"/>
        <v/>
      </c>
    </row>
    <row r="24" spans="1:7" ht="13" x14ac:dyDescent="0.3">
      <c r="A24" s="62"/>
      <c r="B24" s="63" t="s">
        <v>41</v>
      </c>
      <c r="C24" s="53" t="s">
        <v>40</v>
      </c>
      <c r="D24" s="54">
        <v>400</v>
      </c>
      <c r="E24" s="55"/>
      <c r="F24" s="55"/>
      <c r="G24" s="50" t="str">
        <f t="shared" si="0"/>
        <v/>
      </c>
    </row>
    <row r="25" spans="1:7" ht="13" x14ac:dyDescent="0.3">
      <c r="A25" s="62"/>
      <c r="B25" s="63" t="s">
        <v>42</v>
      </c>
      <c r="C25" s="53" t="s">
        <v>40</v>
      </c>
      <c r="D25" s="54">
        <v>7650</v>
      </c>
      <c r="E25" s="55"/>
      <c r="F25" s="55"/>
      <c r="G25" s="50" t="str">
        <f t="shared" si="0"/>
        <v/>
      </c>
    </row>
    <row r="26" spans="1:7" ht="13" x14ac:dyDescent="0.3">
      <c r="A26" s="62"/>
      <c r="B26" s="63"/>
      <c r="C26" s="53"/>
      <c r="D26" s="54"/>
      <c r="E26" s="55"/>
      <c r="F26" s="55"/>
      <c r="G26" s="50" t="str">
        <f t="shared" si="0"/>
        <v/>
      </c>
    </row>
    <row r="27" spans="1:7" ht="39" x14ac:dyDescent="0.3">
      <c r="A27" s="59" t="s">
        <v>43</v>
      </c>
      <c r="B27" s="61" t="s">
        <v>44</v>
      </c>
      <c r="C27" s="53" t="s">
        <v>45</v>
      </c>
      <c r="D27" s="54">
        <f>1400</f>
        <v>1400</v>
      </c>
      <c r="E27" s="55"/>
      <c r="F27" s="55"/>
      <c r="G27" s="50" t="str">
        <f t="shared" si="0"/>
        <v/>
      </c>
    </row>
    <row r="28" spans="1:7" ht="13" x14ac:dyDescent="0.3">
      <c r="A28" s="59"/>
      <c r="B28" s="61"/>
      <c r="C28" s="53"/>
      <c r="D28" s="54"/>
      <c r="E28" s="55"/>
      <c r="F28" s="55"/>
      <c r="G28" s="50" t="str">
        <f t="shared" si="0"/>
        <v/>
      </c>
    </row>
    <row r="29" spans="1:7" ht="13" x14ac:dyDescent="0.3">
      <c r="A29" s="59" t="s">
        <v>46</v>
      </c>
      <c r="B29" s="61" t="s">
        <v>47</v>
      </c>
      <c r="C29" s="53"/>
      <c r="D29" s="54"/>
      <c r="E29" s="55"/>
      <c r="F29" s="55"/>
      <c r="G29" s="50" t="str">
        <f t="shared" si="0"/>
        <v/>
      </c>
    </row>
    <row r="30" spans="1:7" ht="13" x14ac:dyDescent="0.3">
      <c r="A30" s="62" t="s">
        <v>48</v>
      </c>
      <c r="B30" s="63" t="s">
        <v>49</v>
      </c>
      <c r="C30" s="53" t="s">
        <v>16</v>
      </c>
      <c r="D30" s="54"/>
      <c r="E30" s="55"/>
      <c r="F30" s="64" t="s">
        <v>26</v>
      </c>
      <c r="G30" s="50"/>
    </row>
    <row r="31" spans="1:7" ht="13" x14ac:dyDescent="0.3">
      <c r="A31" s="62" t="s">
        <v>50</v>
      </c>
      <c r="B31" s="63" t="s">
        <v>51</v>
      </c>
      <c r="C31" s="53" t="s">
        <v>16</v>
      </c>
      <c r="D31" s="54">
        <v>1</v>
      </c>
      <c r="E31" s="55"/>
      <c r="F31" s="55"/>
      <c r="G31" s="50" t="str">
        <f t="shared" si="0"/>
        <v/>
      </c>
    </row>
    <row r="32" spans="1:7" ht="13" x14ac:dyDescent="0.3">
      <c r="A32" s="62"/>
      <c r="B32" s="63"/>
      <c r="C32" s="53"/>
      <c r="D32" s="54"/>
      <c r="E32" s="55"/>
      <c r="F32" s="55"/>
      <c r="G32" s="50" t="str">
        <f t="shared" si="0"/>
        <v/>
      </c>
    </row>
    <row r="33" spans="1:7" ht="26" x14ac:dyDescent="0.3">
      <c r="A33" s="59" t="s">
        <v>52</v>
      </c>
      <c r="B33" s="61" t="s">
        <v>53</v>
      </c>
      <c r="C33" s="53" t="s">
        <v>45</v>
      </c>
      <c r="D33" s="54">
        <v>370</v>
      </c>
      <c r="E33" s="55"/>
      <c r="F33" s="55"/>
      <c r="G33" s="50" t="str">
        <f t="shared" si="0"/>
        <v/>
      </c>
    </row>
    <row r="34" spans="1:7" ht="13" x14ac:dyDescent="0.3">
      <c r="A34" s="59"/>
      <c r="B34" s="63" t="s">
        <v>54</v>
      </c>
      <c r="C34" s="53" t="s">
        <v>55</v>
      </c>
      <c r="D34" s="54">
        <v>1</v>
      </c>
      <c r="E34" s="65"/>
      <c r="F34" s="65"/>
      <c r="G34" s="66" t="str">
        <f t="shared" si="0"/>
        <v/>
      </c>
    </row>
    <row r="35" spans="1:7" ht="13" x14ac:dyDescent="0.3">
      <c r="A35" s="59"/>
      <c r="B35" s="61"/>
      <c r="C35" s="53"/>
      <c r="D35" s="54"/>
      <c r="E35" s="55"/>
      <c r="F35" s="55"/>
      <c r="G35" s="50" t="str">
        <f t="shared" si="0"/>
        <v/>
      </c>
    </row>
    <row r="36" spans="1:7" ht="13" x14ac:dyDescent="0.3">
      <c r="A36" s="59" t="s">
        <v>56</v>
      </c>
      <c r="B36" s="61" t="s">
        <v>57</v>
      </c>
      <c r="C36" s="53" t="s">
        <v>45</v>
      </c>
      <c r="D36" s="54">
        <v>1150</v>
      </c>
      <c r="E36" s="55"/>
      <c r="F36" s="55"/>
      <c r="G36" s="50" t="str">
        <f t="shared" si="0"/>
        <v/>
      </c>
    </row>
    <row r="37" spans="1:7" ht="13" x14ac:dyDescent="0.3">
      <c r="A37" s="59"/>
      <c r="B37" s="61"/>
      <c r="C37" s="53"/>
      <c r="D37" s="54"/>
      <c r="E37" s="55"/>
      <c r="F37" s="55"/>
      <c r="G37" s="50" t="str">
        <f t="shared" si="0"/>
        <v/>
      </c>
    </row>
    <row r="38" spans="1:7" ht="13" x14ac:dyDescent="0.3">
      <c r="A38" s="59" t="s">
        <v>58</v>
      </c>
      <c r="B38" s="61" t="s">
        <v>59</v>
      </c>
      <c r="C38" s="53" t="s">
        <v>16</v>
      </c>
      <c r="D38" s="54"/>
      <c r="E38" s="55"/>
      <c r="F38" s="64" t="s">
        <v>26</v>
      </c>
      <c r="G38" s="50"/>
    </row>
    <row r="39" spans="1:7" ht="13" x14ac:dyDescent="0.3">
      <c r="A39" s="59"/>
      <c r="B39" s="61"/>
      <c r="C39" s="53"/>
      <c r="D39" s="54"/>
      <c r="E39" s="55"/>
      <c r="F39" s="64"/>
      <c r="G39" s="50" t="str">
        <f t="shared" si="0"/>
        <v/>
      </c>
    </row>
    <row r="40" spans="1:7" ht="13" x14ac:dyDescent="0.3">
      <c r="A40" s="59" t="s">
        <v>60</v>
      </c>
      <c r="B40" s="61" t="s">
        <v>61</v>
      </c>
      <c r="C40" s="53" t="s">
        <v>16</v>
      </c>
      <c r="D40" s="54"/>
      <c r="E40" s="55"/>
      <c r="F40" s="64" t="s">
        <v>26</v>
      </c>
      <c r="G40" s="50"/>
    </row>
    <row r="41" spans="1:7" ht="13" x14ac:dyDescent="0.3">
      <c r="A41" s="59"/>
      <c r="B41" s="61"/>
      <c r="C41" s="53"/>
      <c r="D41" s="54"/>
      <c r="E41" s="55"/>
      <c r="F41" s="55"/>
      <c r="G41" s="50" t="str">
        <f t="shared" si="0"/>
        <v/>
      </c>
    </row>
    <row r="42" spans="1:7" ht="13" x14ac:dyDescent="0.3">
      <c r="A42" s="59"/>
      <c r="B42" s="61"/>
      <c r="C42" s="53"/>
      <c r="D42" s="54"/>
      <c r="E42" s="55"/>
      <c r="F42" s="55"/>
      <c r="G42" s="50" t="str">
        <f t="shared" si="0"/>
        <v/>
      </c>
    </row>
    <row r="43" spans="1:7" ht="13" x14ac:dyDescent="0.3">
      <c r="A43" s="51" t="s">
        <v>62</v>
      </c>
      <c r="B43" s="52" t="s">
        <v>63</v>
      </c>
      <c r="C43" s="53"/>
      <c r="D43" s="54"/>
      <c r="E43" s="55"/>
      <c r="F43" s="55"/>
      <c r="G43" s="50" t="str">
        <f t="shared" si="0"/>
        <v/>
      </c>
    </row>
    <row r="44" spans="1:7" ht="13" x14ac:dyDescent="0.3">
      <c r="A44" s="59" t="s">
        <v>64</v>
      </c>
      <c r="B44" s="61" t="s">
        <v>65</v>
      </c>
      <c r="C44" s="53" t="s">
        <v>40</v>
      </c>
      <c r="D44" s="54">
        <v>7650</v>
      </c>
      <c r="E44" s="55"/>
      <c r="F44" s="55"/>
      <c r="G44" s="50" t="str">
        <f t="shared" si="0"/>
        <v/>
      </c>
    </row>
    <row r="45" spans="1:7" ht="13" x14ac:dyDescent="0.3">
      <c r="A45" s="59"/>
      <c r="B45" s="61"/>
      <c r="C45" s="53"/>
      <c r="D45" s="54"/>
      <c r="E45" s="55"/>
      <c r="F45" s="55"/>
      <c r="G45" s="50" t="str">
        <f t="shared" si="0"/>
        <v/>
      </c>
    </row>
    <row r="46" spans="1:7" ht="13" x14ac:dyDescent="0.3">
      <c r="A46" s="59" t="s">
        <v>66</v>
      </c>
      <c r="B46" s="61" t="s">
        <v>67</v>
      </c>
      <c r="C46" s="53" t="s">
        <v>40</v>
      </c>
      <c r="D46" s="54">
        <v>7650</v>
      </c>
      <c r="E46" s="55"/>
      <c r="F46" s="55"/>
      <c r="G46" s="50" t="str">
        <f t="shared" si="0"/>
        <v/>
      </c>
    </row>
    <row r="47" spans="1:7" ht="13" x14ac:dyDescent="0.3">
      <c r="A47" s="59"/>
      <c r="B47" s="61"/>
      <c r="C47" s="53"/>
      <c r="D47" s="54"/>
      <c r="E47" s="55"/>
      <c r="F47" s="55"/>
      <c r="G47" s="50" t="str">
        <f t="shared" si="0"/>
        <v/>
      </c>
    </row>
    <row r="48" spans="1:7" ht="13" x14ac:dyDescent="0.3">
      <c r="A48" s="59"/>
      <c r="B48" s="61"/>
      <c r="C48" s="53"/>
      <c r="D48" s="54"/>
      <c r="E48" s="55"/>
      <c r="F48" s="55"/>
      <c r="G48" s="50" t="str">
        <f t="shared" si="0"/>
        <v/>
      </c>
    </row>
    <row r="49" spans="1:7" ht="13" x14ac:dyDescent="0.3">
      <c r="A49" s="51" t="s">
        <v>68</v>
      </c>
      <c r="B49" s="52" t="s">
        <v>69</v>
      </c>
      <c r="C49" s="53"/>
      <c r="D49" s="54"/>
      <c r="E49" s="55"/>
      <c r="F49" s="55"/>
      <c r="G49" s="50" t="str">
        <f t="shared" si="0"/>
        <v/>
      </c>
    </row>
    <row r="50" spans="1:7" ht="26" x14ac:dyDescent="0.3">
      <c r="A50" s="59" t="s">
        <v>70</v>
      </c>
      <c r="B50" s="61" t="s">
        <v>71</v>
      </c>
      <c r="C50" s="53" t="s">
        <v>16</v>
      </c>
      <c r="D50" s="54"/>
      <c r="E50" s="55"/>
      <c r="F50" s="64" t="s">
        <v>19</v>
      </c>
      <c r="G50" s="50"/>
    </row>
    <row r="51" spans="1:7" ht="13" x14ac:dyDescent="0.3">
      <c r="A51" s="59"/>
      <c r="B51" s="61"/>
      <c r="C51" s="53"/>
      <c r="D51" s="54"/>
      <c r="E51" s="55"/>
      <c r="F51" s="64"/>
      <c r="G51" s="50" t="str">
        <f t="shared" si="0"/>
        <v/>
      </c>
    </row>
    <row r="52" spans="1:7" ht="13" x14ac:dyDescent="0.3">
      <c r="A52" s="59" t="s">
        <v>72</v>
      </c>
      <c r="B52" s="61" t="s">
        <v>73</v>
      </c>
      <c r="C52" s="53" t="s">
        <v>16</v>
      </c>
      <c r="D52" s="54"/>
      <c r="E52" s="55"/>
      <c r="F52" s="64" t="s">
        <v>19</v>
      </c>
      <c r="G52" s="50"/>
    </row>
    <row r="53" spans="1:7" ht="13" x14ac:dyDescent="0.3">
      <c r="A53" s="59"/>
      <c r="B53" s="67"/>
      <c r="C53" s="53"/>
      <c r="D53" s="54"/>
      <c r="E53" s="55"/>
      <c r="F53" s="64"/>
      <c r="G53" s="50" t="str">
        <f t="shared" si="0"/>
        <v/>
      </c>
    </row>
    <row r="54" spans="1:7" ht="13" x14ac:dyDescent="0.3">
      <c r="A54" s="59" t="s">
        <v>74</v>
      </c>
      <c r="B54" s="61" t="s">
        <v>75</v>
      </c>
      <c r="C54" s="53" t="s">
        <v>16</v>
      </c>
      <c r="D54" s="54"/>
      <c r="E54" s="55"/>
      <c r="F54" s="64" t="s">
        <v>19</v>
      </c>
      <c r="G54" s="50"/>
    </row>
    <row r="55" spans="1:7" ht="13" x14ac:dyDescent="0.3">
      <c r="A55" s="59"/>
      <c r="B55" s="61"/>
      <c r="C55" s="53"/>
      <c r="D55" s="54"/>
      <c r="E55" s="55"/>
      <c r="F55" s="64"/>
      <c r="G55" s="50" t="str">
        <f t="shared" si="0"/>
        <v/>
      </c>
    </row>
    <row r="56" spans="1:7" ht="13" x14ac:dyDescent="0.3">
      <c r="A56" s="59"/>
      <c r="B56" s="61"/>
      <c r="C56" s="53"/>
      <c r="D56" s="54"/>
      <c r="E56" s="55"/>
      <c r="F56" s="64"/>
      <c r="G56" s="50"/>
    </row>
    <row r="57" spans="1:7" ht="13" x14ac:dyDescent="0.3">
      <c r="A57" s="59" t="s">
        <v>76</v>
      </c>
      <c r="B57" s="61" t="s">
        <v>77</v>
      </c>
      <c r="C57" s="53"/>
      <c r="D57" s="54"/>
      <c r="E57" s="55"/>
      <c r="F57" s="55"/>
      <c r="G57" s="50" t="str">
        <f t="shared" si="0"/>
        <v/>
      </c>
    </row>
    <row r="58" spans="1:7" ht="13" x14ac:dyDescent="0.3">
      <c r="A58" s="62" t="s">
        <v>78</v>
      </c>
      <c r="B58" s="63" t="s">
        <v>79</v>
      </c>
      <c r="C58" s="53" t="s">
        <v>80</v>
      </c>
      <c r="D58" s="54">
        <v>100</v>
      </c>
      <c r="E58" s="55"/>
      <c r="F58" s="55"/>
      <c r="G58" s="50" t="str">
        <f t="shared" si="0"/>
        <v/>
      </c>
    </row>
    <row r="59" spans="1:7" ht="13" x14ac:dyDescent="0.3">
      <c r="A59" s="62" t="s">
        <v>81</v>
      </c>
      <c r="B59" s="63" t="s">
        <v>82</v>
      </c>
      <c r="C59" s="53" t="s">
        <v>16</v>
      </c>
      <c r="D59" s="54">
        <v>1</v>
      </c>
      <c r="E59" s="55"/>
      <c r="F59" s="55"/>
      <c r="G59" s="50" t="str">
        <f t="shared" si="0"/>
        <v/>
      </c>
    </row>
    <row r="60" spans="1:7" ht="13" x14ac:dyDescent="0.3">
      <c r="A60" s="62" t="s">
        <v>83</v>
      </c>
      <c r="B60" s="63" t="s">
        <v>84</v>
      </c>
      <c r="C60" s="53" t="s">
        <v>16</v>
      </c>
      <c r="D60" s="54">
        <v>1</v>
      </c>
      <c r="E60" s="55"/>
      <c r="F60" s="55"/>
      <c r="G60" s="50" t="str">
        <f t="shared" si="0"/>
        <v/>
      </c>
    </row>
    <row r="61" spans="1:7" ht="13" x14ac:dyDescent="0.3">
      <c r="A61" s="62" t="s">
        <v>85</v>
      </c>
      <c r="B61" s="63" t="s">
        <v>86</v>
      </c>
      <c r="C61" s="53" t="s">
        <v>16</v>
      </c>
      <c r="D61" s="54">
        <v>10</v>
      </c>
      <c r="E61" s="55"/>
      <c r="F61" s="55"/>
      <c r="G61" s="50" t="str">
        <f t="shared" si="0"/>
        <v/>
      </c>
    </row>
    <row r="62" spans="1:7" ht="13" x14ac:dyDescent="0.3">
      <c r="A62" s="62" t="s">
        <v>87</v>
      </c>
      <c r="B62" s="63" t="s">
        <v>88</v>
      </c>
      <c r="C62" s="53" t="s">
        <v>16</v>
      </c>
      <c r="D62" s="54">
        <v>1</v>
      </c>
      <c r="E62" s="55"/>
      <c r="F62" s="55"/>
      <c r="G62" s="50" t="str">
        <f t="shared" si="0"/>
        <v/>
      </c>
    </row>
    <row r="63" spans="1:7" ht="13" x14ac:dyDescent="0.3">
      <c r="A63" s="62"/>
      <c r="B63" s="63"/>
      <c r="C63" s="53"/>
      <c r="D63" s="54"/>
      <c r="E63" s="55"/>
      <c r="F63" s="55"/>
      <c r="G63" s="50" t="str">
        <f t="shared" si="0"/>
        <v/>
      </c>
    </row>
    <row r="64" spans="1:7" ht="13" x14ac:dyDescent="0.3">
      <c r="A64" s="59" t="s">
        <v>89</v>
      </c>
      <c r="B64" s="61" t="s">
        <v>90</v>
      </c>
      <c r="C64" s="53"/>
      <c r="D64" s="54"/>
      <c r="E64" s="55"/>
      <c r="F64" s="55"/>
      <c r="G64" s="50" t="str">
        <f t="shared" si="0"/>
        <v/>
      </c>
    </row>
    <row r="65" spans="1:7" ht="13" x14ac:dyDescent="0.3">
      <c r="A65" s="62" t="s">
        <v>91</v>
      </c>
      <c r="B65" s="63" t="s">
        <v>92</v>
      </c>
      <c r="C65" s="53" t="s">
        <v>80</v>
      </c>
      <c r="D65" s="54">
        <v>70</v>
      </c>
      <c r="E65" s="55"/>
      <c r="F65" s="55"/>
      <c r="G65" s="50" t="str">
        <f t="shared" si="0"/>
        <v/>
      </c>
    </row>
    <row r="66" spans="1:7" ht="13" x14ac:dyDescent="0.3">
      <c r="A66" s="62" t="s">
        <v>93</v>
      </c>
      <c r="B66" s="63" t="s">
        <v>94</v>
      </c>
      <c r="C66" s="53" t="s">
        <v>95</v>
      </c>
      <c r="D66" s="54">
        <v>8</v>
      </c>
      <c r="E66" s="55"/>
      <c r="F66" s="55"/>
      <c r="G66" s="50" t="str">
        <f t="shared" si="0"/>
        <v/>
      </c>
    </row>
    <row r="67" spans="1:7" ht="13" x14ac:dyDescent="0.3">
      <c r="A67" s="62" t="s">
        <v>96</v>
      </c>
      <c r="B67" s="63" t="s">
        <v>97</v>
      </c>
      <c r="C67" s="53" t="s">
        <v>95</v>
      </c>
      <c r="D67" s="54">
        <v>21</v>
      </c>
      <c r="E67" s="55"/>
      <c r="F67" s="55"/>
      <c r="G67" s="50" t="str">
        <f t="shared" si="0"/>
        <v/>
      </c>
    </row>
    <row r="68" spans="1:7" ht="13" x14ac:dyDescent="0.3">
      <c r="A68" s="62" t="s">
        <v>98</v>
      </c>
      <c r="B68" s="63" t="s">
        <v>99</v>
      </c>
      <c r="C68" s="53" t="s">
        <v>16</v>
      </c>
      <c r="D68" s="54">
        <v>12</v>
      </c>
      <c r="E68" s="55"/>
      <c r="F68" s="55"/>
      <c r="G68" s="50" t="str">
        <f t="shared" si="0"/>
        <v/>
      </c>
    </row>
    <row r="69" spans="1:7" ht="13" x14ac:dyDescent="0.3">
      <c r="A69" s="62" t="s">
        <v>100</v>
      </c>
      <c r="B69" s="63" t="s">
        <v>101</v>
      </c>
      <c r="C69" s="53" t="s">
        <v>80</v>
      </c>
      <c r="D69" s="54">
        <v>210</v>
      </c>
      <c r="E69" s="55"/>
      <c r="F69" s="55"/>
      <c r="G69" s="50" t="str">
        <f t="shared" si="0"/>
        <v/>
      </c>
    </row>
    <row r="70" spans="1:7" ht="13" x14ac:dyDescent="0.3">
      <c r="A70" s="62" t="s">
        <v>102</v>
      </c>
      <c r="B70" s="63" t="s">
        <v>103</v>
      </c>
      <c r="C70" s="53" t="s">
        <v>45</v>
      </c>
      <c r="D70" s="54">
        <v>110</v>
      </c>
      <c r="E70" s="55"/>
      <c r="F70" s="55"/>
      <c r="G70" s="50" t="str">
        <f t="shared" si="0"/>
        <v/>
      </c>
    </row>
    <row r="71" spans="1:7" ht="13" x14ac:dyDescent="0.3">
      <c r="A71" s="62" t="s">
        <v>104</v>
      </c>
      <c r="B71" s="63" t="s">
        <v>105</v>
      </c>
      <c r="C71" s="53" t="s">
        <v>16</v>
      </c>
      <c r="D71" s="54">
        <v>1</v>
      </c>
      <c r="E71" s="55"/>
      <c r="F71" s="55"/>
      <c r="G71" s="50" t="str">
        <f t="shared" si="0"/>
        <v/>
      </c>
    </row>
    <row r="72" spans="1:7" ht="13" x14ac:dyDescent="0.3">
      <c r="A72" s="62"/>
      <c r="B72" s="63"/>
      <c r="C72" s="53"/>
      <c r="D72" s="54"/>
      <c r="E72" s="55"/>
      <c r="F72" s="55"/>
      <c r="G72" s="50" t="str">
        <f t="shared" si="0"/>
        <v/>
      </c>
    </row>
    <row r="73" spans="1:7" ht="13" x14ac:dyDescent="0.3">
      <c r="A73" s="59" t="s">
        <v>106</v>
      </c>
      <c r="B73" s="61" t="s">
        <v>107</v>
      </c>
      <c r="C73" s="53"/>
      <c r="D73" s="54"/>
      <c r="E73" s="55"/>
      <c r="F73" s="55"/>
      <c r="G73" s="50" t="str">
        <f t="shared" si="0"/>
        <v/>
      </c>
    </row>
    <row r="74" spans="1:7" ht="26" x14ac:dyDescent="0.3">
      <c r="A74" s="62" t="s">
        <v>108</v>
      </c>
      <c r="B74" s="63" t="s">
        <v>109</v>
      </c>
      <c r="C74" s="53" t="s">
        <v>16</v>
      </c>
      <c r="D74" s="54">
        <v>1</v>
      </c>
      <c r="E74" s="55"/>
      <c r="F74" s="55"/>
      <c r="G74" s="50" t="str">
        <f t="shared" si="0"/>
        <v/>
      </c>
    </row>
    <row r="75" spans="1:7" ht="26" x14ac:dyDescent="0.3">
      <c r="A75" s="62" t="s">
        <v>110</v>
      </c>
      <c r="B75" s="63" t="s">
        <v>111</v>
      </c>
      <c r="C75" s="53" t="s">
        <v>80</v>
      </c>
      <c r="D75" s="54">
        <v>25</v>
      </c>
      <c r="E75" s="55"/>
      <c r="F75" s="55"/>
      <c r="G75" s="50" t="str">
        <f t="shared" si="0"/>
        <v/>
      </c>
    </row>
    <row r="76" spans="1:7" ht="26" x14ac:dyDescent="0.3">
      <c r="A76" s="62" t="s">
        <v>112</v>
      </c>
      <c r="B76" s="63" t="s">
        <v>113</v>
      </c>
      <c r="C76" s="53" t="s">
        <v>16</v>
      </c>
      <c r="D76" s="54">
        <v>1</v>
      </c>
      <c r="E76" s="55"/>
      <c r="F76" s="55"/>
      <c r="G76" s="50" t="str">
        <f t="shared" si="0"/>
        <v/>
      </c>
    </row>
    <row r="77" spans="1:7" ht="26" x14ac:dyDescent="0.3">
      <c r="A77" s="62" t="s">
        <v>114</v>
      </c>
      <c r="B77" s="63" t="s">
        <v>115</v>
      </c>
      <c r="C77" s="53" t="s">
        <v>80</v>
      </c>
      <c r="D77" s="54">
        <v>25</v>
      </c>
      <c r="E77" s="55"/>
      <c r="F77" s="55"/>
      <c r="G77" s="50" t="str">
        <f t="shared" si="0"/>
        <v/>
      </c>
    </row>
    <row r="78" spans="1:7" ht="13" x14ac:dyDescent="0.3">
      <c r="A78" s="62" t="s">
        <v>116</v>
      </c>
      <c r="B78" s="63" t="s">
        <v>117</v>
      </c>
      <c r="C78" s="53" t="s">
        <v>16</v>
      </c>
      <c r="D78" s="54">
        <v>1</v>
      </c>
      <c r="E78" s="55"/>
      <c r="F78" s="55"/>
      <c r="G78" s="50" t="str">
        <f t="shared" ref="G78:G141" si="1">+IF(F78&gt;0,+D78*F78,"")</f>
        <v/>
      </c>
    </row>
    <row r="79" spans="1:7" ht="13" x14ac:dyDescent="0.3">
      <c r="A79" s="62"/>
      <c r="B79" s="63"/>
      <c r="C79" s="53"/>
      <c r="D79" s="54"/>
      <c r="E79" s="55"/>
      <c r="F79" s="55"/>
      <c r="G79" s="50" t="str">
        <f t="shared" si="1"/>
        <v/>
      </c>
    </row>
    <row r="80" spans="1:7" ht="26" x14ac:dyDescent="0.3">
      <c r="A80" s="59" t="s">
        <v>118</v>
      </c>
      <c r="B80" s="61" t="s">
        <v>119</v>
      </c>
      <c r="C80" s="53"/>
      <c r="D80" s="54"/>
      <c r="E80" s="55"/>
      <c r="F80" s="55"/>
      <c r="G80" s="50" t="str">
        <f t="shared" si="1"/>
        <v/>
      </c>
    </row>
    <row r="81" spans="1:7" ht="13" x14ac:dyDescent="0.3">
      <c r="A81" s="62" t="s">
        <v>120</v>
      </c>
      <c r="B81" s="63" t="s">
        <v>121</v>
      </c>
      <c r="C81" s="53"/>
      <c r="D81" s="54"/>
      <c r="E81" s="55"/>
      <c r="F81" s="55"/>
      <c r="G81" s="50" t="str">
        <f t="shared" si="1"/>
        <v/>
      </c>
    </row>
    <row r="82" spans="1:7" ht="13" x14ac:dyDescent="0.3">
      <c r="A82" s="62" t="s">
        <v>122</v>
      </c>
      <c r="B82" s="63" t="s">
        <v>123</v>
      </c>
      <c r="C82" s="53" t="s">
        <v>80</v>
      </c>
      <c r="D82" s="54">
        <v>35</v>
      </c>
      <c r="E82" s="55"/>
      <c r="F82" s="55"/>
      <c r="G82" s="50" t="str">
        <f t="shared" si="1"/>
        <v/>
      </c>
    </row>
    <row r="83" spans="1:7" ht="13" x14ac:dyDescent="0.3">
      <c r="A83" s="62" t="s">
        <v>124</v>
      </c>
      <c r="B83" s="63" t="s">
        <v>125</v>
      </c>
      <c r="C83" s="53" t="s">
        <v>80</v>
      </c>
      <c r="D83" s="54">
        <v>35</v>
      </c>
      <c r="E83" s="55"/>
      <c r="F83" s="55"/>
      <c r="G83" s="50" t="str">
        <f t="shared" si="1"/>
        <v/>
      </c>
    </row>
    <row r="84" spans="1:7" ht="13" x14ac:dyDescent="0.3">
      <c r="A84" s="62" t="s">
        <v>126</v>
      </c>
      <c r="B84" s="63" t="s">
        <v>127</v>
      </c>
      <c r="C84" s="53" t="s">
        <v>95</v>
      </c>
      <c r="D84" s="54">
        <v>2</v>
      </c>
      <c r="E84" s="55"/>
      <c r="F84" s="55"/>
      <c r="G84" s="50" t="str">
        <f t="shared" si="1"/>
        <v/>
      </c>
    </row>
    <row r="85" spans="1:7" ht="13" x14ac:dyDescent="0.3">
      <c r="A85" s="62"/>
      <c r="B85" s="63"/>
      <c r="C85" s="53"/>
      <c r="D85" s="54"/>
      <c r="E85" s="55"/>
      <c r="F85" s="55"/>
      <c r="G85" s="50" t="str">
        <f t="shared" si="1"/>
        <v/>
      </c>
    </row>
    <row r="86" spans="1:7" ht="13" x14ac:dyDescent="0.3">
      <c r="A86" s="62"/>
      <c r="B86" s="63"/>
      <c r="C86" s="53"/>
      <c r="D86" s="54"/>
      <c r="E86" s="55"/>
      <c r="F86" s="55"/>
      <c r="G86" s="50" t="str">
        <f t="shared" si="1"/>
        <v/>
      </c>
    </row>
    <row r="87" spans="1:7" ht="13" x14ac:dyDescent="0.3">
      <c r="A87" s="51" t="s">
        <v>128</v>
      </c>
      <c r="B87" s="52" t="s">
        <v>129</v>
      </c>
      <c r="C87" s="53"/>
      <c r="D87" s="54"/>
      <c r="E87" s="55"/>
      <c r="F87" s="55"/>
      <c r="G87" s="50" t="str">
        <f t="shared" si="1"/>
        <v/>
      </c>
    </row>
    <row r="88" spans="1:7" ht="13" x14ac:dyDescent="0.3">
      <c r="A88" s="59" t="s">
        <v>130</v>
      </c>
      <c r="B88" s="61" t="s">
        <v>131</v>
      </c>
      <c r="C88" s="53" t="s">
        <v>16</v>
      </c>
      <c r="D88" s="54">
        <v>1</v>
      </c>
      <c r="E88" s="55"/>
      <c r="F88" s="55"/>
      <c r="G88" s="50" t="str">
        <f t="shared" si="1"/>
        <v/>
      </c>
    </row>
    <row r="89" spans="1:7" ht="13" x14ac:dyDescent="0.3">
      <c r="A89" s="59" t="s">
        <v>132</v>
      </c>
      <c r="B89" s="61" t="s">
        <v>133</v>
      </c>
      <c r="C89" s="53" t="s">
        <v>16</v>
      </c>
      <c r="D89" s="54">
        <v>1</v>
      </c>
      <c r="E89" s="55"/>
      <c r="F89" s="55"/>
      <c r="G89" s="50" t="str">
        <f t="shared" si="1"/>
        <v/>
      </c>
    </row>
    <row r="90" spans="1:7" ht="13" x14ac:dyDescent="0.3">
      <c r="A90" s="59" t="s">
        <v>134</v>
      </c>
      <c r="B90" s="61" t="s">
        <v>135</v>
      </c>
      <c r="C90" s="53" t="s">
        <v>80</v>
      </c>
      <c r="D90" s="54">
        <v>300</v>
      </c>
      <c r="E90" s="55"/>
      <c r="F90" s="55"/>
      <c r="G90" s="50" t="str">
        <f t="shared" si="1"/>
        <v/>
      </c>
    </row>
    <row r="91" spans="1:7" ht="13" x14ac:dyDescent="0.3">
      <c r="A91" s="59" t="s">
        <v>136</v>
      </c>
      <c r="B91" s="61" t="s">
        <v>127</v>
      </c>
      <c r="C91" s="53" t="s">
        <v>95</v>
      </c>
      <c r="D91" s="54">
        <v>15</v>
      </c>
      <c r="E91" s="55"/>
      <c r="F91" s="55"/>
      <c r="G91" s="50" t="str">
        <f t="shared" si="1"/>
        <v/>
      </c>
    </row>
    <row r="92" spans="1:7" ht="13" x14ac:dyDescent="0.3">
      <c r="A92" s="59" t="s">
        <v>137</v>
      </c>
      <c r="B92" s="61" t="s">
        <v>138</v>
      </c>
      <c r="C92" s="53" t="s">
        <v>80</v>
      </c>
      <c r="D92" s="54">
        <v>300</v>
      </c>
      <c r="E92" s="55"/>
      <c r="F92" s="55"/>
      <c r="G92" s="50" t="str">
        <f t="shared" si="1"/>
        <v/>
      </c>
    </row>
    <row r="93" spans="1:7" ht="13" x14ac:dyDescent="0.3">
      <c r="A93" s="59" t="s">
        <v>139</v>
      </c>
      <c r="B93" s="61" t="s">
        <v>140</v>
      </c>
      <c r="C93" s="53" t="s">
        <v>16</v>
      </c>
      <c r="D93" s="54">
        <v>1</v>
      </c>
      <c r="E93" s="55"/>
      <c r="F93" s="55"/>
      <c r="G93" s="50" t="str">
        <f t="shared" si="1"/>
        <v/>
      </c>
    </row>
    <row r="94" spans="1:7" ht="13" x14ac:dyDescent="0.3">
      <c r="A94" s="59" t="s">
        <v>141</v>
      </c>
      <c r="B94" s="61" t="s">
        <v>142</v>
      </c>
      <c r="C94" s="53" t="s">
        <v>16</v>
      </c>
      <c r="D94" s="54"/>
      <c r="E94" s="55"/>
      <c r="F94" s="64" t="s">
        <v>26</v>
      </c>
      <c r="G94" s="50"/>
    </row>
    <row r="95" spans="1:7" ht="13" x14ac:dyDescent="0.3">
      <c r="A95" s="59"/>
      <c r="B95" s="61"/>
      <c r="C95" s="53"/>
      <c r="D95" s="54"/>
      <c r="E95" s="55"/>
      <c r="F95" s="55"/>
      <c r="G95" s="50" t="str">
        <f t="shared" si="1"/>
        <v/>
      </c>
    </row>
    <row r="96" spans="1:7" ht="13" x14ac:dyDescent="0.3">
      <c r="A96" s="59"/>
      <c r="B96" s="61"/>
      <c r="C96" s="53"/>
      <c r="D96" s="54"/>
      <c r="E96" s="55"/>
      <c r="F96" s="55"/>
      <c r="G96" s="50" t="str">
        <f t="shared" si="1"/>
        <v/>
      </c>
    </row>
    <row r="97" spans="1:7" ht="13" x14ac:dyDescent="0.3">
      <c r="A97" s="51" t="s">
        <v>143</v>
      </c>
      <c r="B97" s="52" t="s">
        <v>144</v>
      </c>
      <c r="C97" s="53"/>
      <c r="D97" s="54"/>
      <c r="E97" s="55"/>
      <c r="F97" s="55"/>
      <c r="G97" s="50" t="str">
        <f t="shared" si="1"/>
        <v/>
      </c>
    </row>
    <row r="98" spans="1:7" ht="13" x14ac:dyDescent="0.3">
      <c r="A98" s="51"/>
      <c r="B98" s="52"/>
      <c r="C98" s="53"/>
      <c r="D98" s="54"/>
      <c r="E98" s="55"/>
      <c r="F98" s="55"/>
      <c r="G98" s="50" t="str">
        <f t="shared" si="1"/>
        <v/>
      </c>
    </row>
    <row r="99" spans="1:7" ht="13" x14ac:dyDescent="0.3">
      <c r="A99" s="59" t="s">
        <v>145</v>
      </c>
      <c r="B99" s="61" t="s">
        <v>146</v>
      </c>
      <c r="C99" s="53" t="s">
        <v>16</v>
      </c>
      <c r="D99" s="54">
        <v>3</v>
      </c>
      <c r="E99" s="55"/>
      <c r="F99" s="55"/>
      <c r="G99" s="50" t="str">
        <f t="shared" si="1"/>
        <v/>
      </c>
    </row>
    <row r="100" spans="1:7" ht="13" x14ac:dyDescent="0.3">
      <c r="A100" s="59"/>
      <c r="B100" s="61"/>
      <c r="C100" s="53"/>
      <c r="D100" s="54"/>
      <c r="E100" s="55"/>
      <c r="F100" s="55"/>
      <c r="G100" s="50" t="str">
        <f t="shared" si="1"/>
        <v/>
      </c>
    </row>
    <row r="101" spans="1:7" ht="13" x14ac:dyDescent="0.3">
      <c r="A101" s="59" t="s">
        <v>147</v>
      </c>
      <c r="B101" s="61" t="s">
        <v>148</v>
      </c>
      <c r="C101" s="53" t="s">
        <v>16</v>
      </c>
      <c r="D101" s="54"/>
      <c r="E101" s="55"/>
      <c r="F101" s="64" t="s">
        <v>26</v>
      </c>
      <c r="G101" s="50"/>
    </row>
    <row r="102" spans="1:7" ht="13" x14ac:dyDescent="0.3">
      <c r="A102" s="59"/>
      <c r="B102" s="61"/>
      <c r="C102" s="53"/>
      <c r="D102" s="54"/>
      <c r="E102" s="55"/>
      <c r="F102" s="55"/>
      <c r="G102" s="50" t="str">
        <f t="shared" si="1"/>
        <v/>
      </c>
    </row>
    <row r="103" spans="1:7" ht="26" x14ac:dyDescent="0.3">
      <c r="A103" s="59" t="s">
        <v>149</v>
      </c>
      <c r="B103" s="61" t="s">
        <v>150</v>
      </c>
      <c r="C103" s="53"/>
      <c r="D103" s="54"/>
      <c r="E103" s="55"/>
      <c r="F103" s="55"/>
      <c r="G103" s="50" t="str">
        <f t="shared" si="1"/>
        <v/>
      </c>
    </row>
    <row r="104" spans="1:7" ht="13" x14ac:dyDescent="0.3">
      <c r="A104" s="62" t="s">
        <v>151</v>
      </c>
      <c r="B104" s="63" t="s">
        <v>152</v>
      </c>
      <c r="C104" s="53" t="s">
        <v>80</v>
      </c>
      <c r="D104" s="54">
        <v>300</v>
      </c>
      <c r="E104" s="55"/>
      <c r="F104" s="55"/>
      <c r="G104" s="50" t="str">
        <f t="shared" si="1"/>
        <v/>
      </c>
    </row>
    <row r="105" spans="1:7" ht="13" x14ac:dyDescent="0.3">
      <c r="A105" s="62" t="s">
        <v>153</v>
      </c>
      <c r="B105" s="63" t="s">
        <v>154</v>
      </c>
      <c r="C105" s="53" t="s">
        <v>80</v>
      </c>
      <c r="D105" s="54">
        <v>300</v>
      </c>
      <c r="E105" s="55"/>
      <c r="F105" s="55"/>
      <c r="G105" s="50" t="str">
        <f t="shared" si="1"/>
        <v/>
      </c>
    </row>
    <row r="106" spans="1:7" ht="13" x14ac:dyDescent="0.3">
      <c r="A106" s="62" t="s">
        <v>155</v>
      </c>
      <c r="B106" s="63" t="s">
        <v>156</v>
      </c>
      <c r="C106" s="53" t="s">
        <v>95</v>
      </c>
      <c r="D106" s="54">
        <v>15</v>
      </c>
      <c r="E106" s="55"/>
      <c r="F106" s="55"/>
      <c r="G106" s="50" t="str">
        <f t="shared" si="1"/>
        <v/>
      </c>
    </row>
    <row r="107" spans="1:7" ht="13" x14ac:dyDescent="0.3">
      <c r="A107" s="62" t="s">
        <v>157</v>
      </c>
      <c r="B107" s="63" t="s">
        <v>158</v>
      </c>
      <c r="C107" s="53" t="s">
        <v>95</v>
      </c>
      <c r="D107" s="54">
        <v>4</v>
      </c>
      <c r="E107" s="55"/>
      <c r="F107" s="55"/>
      <c r="G107" s="50" t="str">
        <f t="shared" si="1"/>
        <v/>
      </c>
    </row>
    <row r="108" spans="1:7" ht="13" x14ac:dyDescent="0.3">
      <c r="A108" s="62" t="s">
        <v>159</v>
      </c>
      <c r="B108" s="63" t="s">
        <v>160</v>
      </c>
      <c r="C108" s="53" t="s">
        <v>16</v>
      </c>
      <c r="D108" s="54">
        <v>1</v>
      </c>
      <c r="E108" s="55"/>
      <c r="F108" s="55"/>
      <c r="G108" s="50" t="str">
        <f t="shared" si="1"/>
        <v/>
      </c>
    </row>
    <row r="109" spans="1:7" ht="13" x14ac:dyDescent="0.3">
      <c r="A109" s="62" t="s">
        <v>161</v>
      </c>
      <c r="B109" s="63" t="s">
        <v>162</v>
      </c>
      <c r="C109" s="53" t="s">
        <v>16</v>
      </c>
      <c r="D109" s="54">
        <v>1</v>
      </c>
      <c r="E109" s="55"/>
      <c r="F109" s="55"/>
      <c r="G109" s="50" t="str">
        <f t="shared" si="1"/>
        <v/>
      </c>
    </row>
    <row r="110" spans="1:7" ht="13" x14ac:dyDescent="0.3">
      <c r="A110" s="62"/>
      <c r="B110" s="63"/>
      <c r="C110" s="53"/>
      <c r="D110" s="54"/>
      <c r="E110" s="55"/>
      <c r="F110" s="55"/>
      <c r="G110" s="50" t="str">
        <f t="shared" si="1"/>
        <v/>
      </c>
    </row>
    <row r="111" spans="1:7" ht="13" x14ac:dyDescent="0.3">
      <c r="A111" s="62"/>
      <c r="B111" s="63"/>
      <c r="C111" s="53"/>
      <c r="D111" s="54"/>
      <c r="E111" s="55"/>
      <c r="F111" s="55"/>
      <c r="G111" s="50" t="str">
        <f t="shared" si="1"/>
        <v/>
      </c>
    </row>
    <row r="112" spans="1:7" ht="13" x14ac:dyDescent="0.3">
      <c r="A112" s="51" t="s">
        <v>163</v>
      </c>
      <c r="B112" s="52" t="s">
        <v>164</v>
      </c>
      <c r="C112" s="53"/>
      <c r="D112" s="54"/>
      <c r="E112" s="55"/>
      <c r="F112" s="55"/>
      <c r="G112" s="50" t="str">
        <f t="shared" si="1"/>
        <v/>
      </c>
    </row>
    <row r="113" spans="1:7" ht="26" x14ac:dyDescent="0.3">
      <c r="A113" s="59" t="s">
        <v>165</v>
      </c>
      <c r="B113" s="61" t="s">
        <v>166</v>
      </c>
      <c r="C113" s="53" t="s">
        <v>40</v>
      </c>
      <c r="D113" s="54">
        <v>1100</v>
      </c>
      <c r="E113" s="55"/>
      <c r="F113" s="55"/>
      <c r="G113" s="50" t="str">
        <f t="shared" si="1"/>
        <v/>
      </c>
    </row>
    <row r="114" spans="1:7" ht="26" x14ac:dyDescent="0.3">
      <c r="A114" s="59" t="s">
        <v>167</v>
      </c>
      <c r="B114" s="61" t="s">
        <v>168</v>
      </c>
      <c r="C114" s="53" t="s">
        <v>40</v>
      </c>
      <c r="D114" s="54">
        <v>1100</v>
      </c>
      <c r="E114" s="55"/>
      <c r="F114" s="55"/>
      <c r="G114" s="50" t="str">
        <f t="shared" si="1"/>
        <v/>
      </c>
    </row>
    <row r="115" spans="1:7" ht="26" x14ac:dyDescent="0.3">
      <c r="A115" s="59" t="s">
        <v>169</v>
      </c>
      <c r="B115" s="61" t="s">
        <v>170</v>
      </c>
      <c r="C115" s="53"/>
      <c r="D115" s="54"/>
      <c r="E115" s="55"/>
      <c r="F115" s="55"/>
      <c r="G115" s="50" t="str">
        <f t="shared" si="1"/>
        <v/>
      </c>
    </row>
    <row r="116" spans="1:7" ht="26" x14ac:dyDescent="0.3">
      <c r="A116" s="62" t="s">
        <v>171</v>
      </c>
      <c r="B116" s="63" t="s">
        <v>172</v>
      </c>
      <c r="C116" s="53" t="s">
        <v>40</v>
      </c>
      <c r="D116" s="54">
        <v>82</v>
      </c>
      <c r="E116" s="55"/>
      <c r="F116" s="55"/>
      <c r="G116" s="50" t="str">
        <f t="shared" si="1"/>
        <v/>
      </c>
    </row>
    <row r="117" spans="1:7" ht="13" x14ac:dyDescent="0.3">
      <c r="A117" s="59" t="s">
        <v>173</v>
      </c>
      <c r="B117" s="61" t="s">
        <v>174</v>
      </c>
      <c r="C117" s="53" t="s">
        <v>40</v>
      </c>
      <c r="D117" s="54">
        <v>630</v>
      </c>
      <c r="E117" s="55"/>
      <c r="F117" s="55"/>
      <c r="G117" s="50" t="str">
        <f t="shared" si="1"/>
        <v/>
      </c>
    </row>
    <row r="118" spans="1:7" ht="13" x14ac:dyDescent="0.3">
      <c r="A118" s="59" t="s">
        <v>175</v>
      </c>
      <c r="B118" s="61" t="s">
        <v>176</v>
      </c>
      <c r="C118" s="53" t="s">
        <v>40</v>
      </c>
      <c r="D118" s="54">
        <v>371</v>
      </c>
      <c r="E118" s="55"/>
      <c r="F118" s="55"/>
      <c r="G118" s="50" t="str">
        <f t="shared" si="1"/>
        <v/>
      </c>
    </row>
    <row r="119" spans="1:7" ht="13" x14ac:dyDescent="0.3">
      <c r="A119" s="59" t="s">
        <v>177</v>
      </c>
      <c r="B119" s="61" t="s">
        <v>178</v>
      </c>
      <c r="C119" s="53" t="s">
        <v>80</v>
      </c>
      <c r="D119" s="54">
        <f>15*4</f>
        <v>60</v>
      </c>
      <c r="E119" s="55"/>
      <c r="F119" s="55"/>
      <c r="G119" s="50" t="str">
        <f t="shared" si="1"/>
        <v/>
      </c>
    </row>
    <row r="120" spans="1:7" ht="13" x14ac:dyDescent="0.3">
      <c r="A120" s="59" t="s">
        <v>179</v>
      </c>
      <c r="B120" s="61" t="s">
        <v>180</v>
      </c>
      <c r="C120" s="53" t="s">
        <v>16</v>
      </c>
      <c r="D120" s="54">
        <v>1</v>
      </c>
      <c r="E120" s="55"/>
      <c r="F120" s="55"/>
      <c r="G120" s="50" t="str">
        <f t="shared" si="1"/>
        <v/>
      </c>
    </row>
    <row r="121" spans="1:7" ht="26" x14ac:dyDescent="0.3">
      <c r="A121" s="59" t="s">
        <v>181</v>
      </c>
      <c r="B121" s="61" t="s">
        <v>182</v>
      </c>
      <c r="C121" s="53" t="s">
        <v>80</v>
      </c>
      <c r="D121" s="54">
        <f>70+50</f>
        <v>120</v>
      </c>
      <c r="E121" s="55"/>
      <c r="F121" s="55"/>
      <c r="G121" s="50" t="str">
        <f t="shared" si="1"/>
        <v/>
      </c>
    </row>
    <row r="122" spans="1:7" ht="13" x14ac:dyDescent="0.3">
      <c r="A122" s="59" t="s">
        <v>183</v>
      </c>
      <c r="B122" s="61" t="s">
        <v>184</v>
      </c>
      <c r="C122" s="53" t="s">
        <v>16</v>
      </c>
      <c r="D122" s="54">
        <v>1</v>
      </c>
      <c r="E122" s="55"/>
      <c r="F122" s="55"/>
      <c r="G122" s="50" t="str">
        <f t="shared" si="1"/>
        <v/>
      </c>
    </row>
    <row r="123" spans="1:7" ht="13" x14ac:dyDescent="0.3">
      <c r="A123" s="62"/>
      <c r="B123" s="63"/>
      <c r="C123" s="53"/>
      <c r="D123" s="54"/>
      <c r="E123" s="55"/>
      <c r="F123" s="55"/>
      <c r="G123" s="50" t="str">
        <f t="shared" si="1"/>
        <v/>
      </c>
    </row>
    <row r="124" spans="1:7" ht="13" x14ac:dyDescent="0.3">
      <c r="A124" s="62"/>
      <c r="B124" s="63"/>
      <c r="C124" s="53"/>
      <c r="D124" s="54"/>
      <c r="E124" s="55"/>
      <c r="F124" s="55"/>
      <c r="G124" s="50" t="str">
        <f t="shared" si="1"/>
        <v/>
      </c>
    </row>
    <row r="125" spans="1:7" ht="13" x14ac:dyDescent="0.3">
      <c r="A125" s="51" t="s">
        <v>185</v>
      </c>
      <c r="B125" s="52" t="s">
        <v>186</v>
      </c>
      <c r="C125" s="53"/>
      <c r="D125" s="54"/>
      <c r="E125" s="55"/>
      <c r="F125" s="55"/>
      <c r="G125" s="50" t="str">
        <f t="shared" si="1"/>
        <v/>
      </c>
    </row>
    <row r="126" spans="1:7" ht="13" x14ac:dyDescent="0.3">
      <c r="A126" s="59" t="s">
        <v>187</v>
      </c>
      <c r="B126" s="61" t="s">
        <v>188</v>
      </c>
      <c r="C126" s="53" t="s">
        <v>80</v>
      </c>
      <c r="D126" s="54">
        <v>450</v>
      </c>
      <c r="E126" s="55"/>
      <c r="F126" s="55"/>
      <c r="G126" s="50" t="str">
        <f t="shared" si="1"/>
        <v/>
      </c>
    </row>
    <row r="127" spans="1:7" ht="13" x14ac:dyDescent="0.3">
      <c r="A127" s="62"/>
      <c r="B127" s="63"/>
      <c r="C127" s="53"/>
      <c r="D127" s="54"/>
      <c r="E127" s="55"/>
      <c r="F127" s="55"/>
      <c r="G127" s="50" t="str">
        <f t="shared" si="1"/>
        <v/>
      </c>
    </row>
    <row r="128" spans="1:7" ht="13" x14ac:dyDescent="0.3">
      <c r="A128" s="62"/>
      <c r="B128" s="63"/>
      <c r="C128" s="53"/>
      <c r="D128" s="54"/>
      <c r="E128" s="55"/>
      <c r="F128" s="55"/>
      <c r="G128" s="50" t="str">
        <f t="shared" si="1"/>
        <v/>
      </c>
    </row>
    <row r="129" spans="1:7" ht="13" x14ac:dyDescent="0.3">
      <c r="A129" s="51" t="s">
        <v>189</v>
      </c>
      <c r="B129" s="52" t="s">
        <v>190</v>
      </c>
      <c r="C129" s="53"/>
      <c r="D129" s="54"/>
      <c r="E129" s="55"/>
      <c r="F129" s="55"/>
      <c r="G129" s="50" t="str">
        <f t="shared" si="1"/>
        <v/>
      </c>
    </row>
    <row r="130" spans="1:7" ht="13" x14ac:dyDescent="0.3">
      <c r="A130" s="59" t="s">
        <v>191</v>
      </c>
      <c r="B130" s="61" t="s">
        <v>192</v>
      </c>
      <c r="C130" s="53" t="s">
        <v>6</v>
      </c>
      <c r="D130" s="54">
        <v>4</v>
      </c>
      <c r="E130" s="55"/>
      <c r="F130" s="55"/>
      <c r="G130" s="50" t="str">
        <f t="shared" si="1"/>
        <v/>
      </c>
    </row>
    <row r="131" spans="1:7" ht="26" x14ac:dyDescent="0.3">
      <c r="A131" s="59" t="s">
        <v>193</v>
      </c>
      <c r="B131" s="61" t="s">
        <v>194</v>
      </c>
      <c r="C131" s="53" t="s">
        <v>6</v>
      </c>
      <c r="D131" s="54">
        <v>3</v>
      </c>
      <c r="E131" s="55"/>
      <c r="F131" s="55"/>
      <c r="G131" s="50" t="str">
        <f t="shared" si="1"/>
        <v/>
      </c>
    </row>
    <row r="132" spans="1:7" ht="13" x14ac:dyDescent="0.3">
      <c r="A132" s="59" t="s">
        <v>195</v>
      </c>
      <c r="B132" s="61" t="s">
        <v>196</v>
      </c>
      <c r="C132" s="53" t="s">
        <v>6</v>
      </c>
      <c r="D132" s="54">
        <v>1</v>
      </c>
      <c r="E132" s="55"/>
      <c r="F132" s="55"/>
      <c r="G132" s="50" t="str">
        <f t="shared" si="1"/>
        <v/>
      </c>
    </row>
    <row r="133" spans="1:7" ht="13" x14ac:dyDescent="0.3">
      <c r="A133" s="59"/>
      <c r="B133" s="61"/>
      <c r="C133" s="53"/>
      <c r="D133" s="54"/>
      <c r="E133" s="55"/>
      <c r="F133" s="55"/>
      <c r="G133" s="50" t="str">
        <f t="shared" si="1"/>
        <v/>
      </c>
    </row>
    <row r="134" spans="1:7" ht="13" x14ac:dyDescent="0.3">
      <c r="A134" s="59"/>
      <c r="B134" s="61"/>
      <c r="C134" s="53"/>
      <c r="D134" s="54"/>
      <c r="E134" s="55"/>
      <c r="F134" s="55"/>
      <c r="G134" s="50" t="str">
        <f t="shared" si="1"/>
        <v/>
      </c>
    </row>
    <row r="135" spans="1:7" ht="13" x14ac:dyDescent="0.3">
      <c r="A135" s="51" t="s">
        <v>197</v>
      </c>
      <c r="B135" s="52" t="s">
        <v>198</v>
      </c>
      <c r="C135" s="53"/>
      <c r="D135" s="54"/>
      <c r="E135" s="55"/>
      <c r="F135" s="55"/>
      <c r="G135" s="50" t="str">
        <f t="shared" si="1"/>
        <v/>
      </c>
    </row>
    <row r="136" spans="1:7" ht="13" x14ac:dyDescent="0.3">
      <c r="A136" s="59" t="s">
        <v>199</v>
      </c>
      <c r="B136" s="61" t="s">
        <v>200</v>
      </c>
      <c r="C136" s="53"/>
      <c r="D136" s="54"/>
      <c r="E136" s="55"/>
      <c r="F136" s="55"/>
      <c r="G136" s="50" t="str">
        <f t="shared" si="1"/>
        <v/>
      </c>
    </row>
    <row r="137" spans="1:7" ht="13" x14ac:dyDescent="0.3">
      <c r="A137" s="62"/>
      <c r="B137" s="63" t="s">
        <v>201</v>
      </c>
      <c r="C137" s="53" t="s">
        <v>40</v>
      </c>
      <c r="D137" s="54">
        <v>700</v>
      </c>
      <c r="E137" s="55"/>
      <c r="F137" s="55"/>
      <c r="G137" s="50" t="str">
        <f t="shared" si="1"/>
        <v/>
      </c>
    </row>
    <row r="138" spans="1:7" ht="13" x14ac:dyDescent="0.3">
      <c r="A138" s="62"/>
      <c r="B138" s="63" t="s">
        <v>202</v>
      </c>
      <c r="C138" s="53" t="s">
        <v>40</v>
      </c>
      <c r="D138" s="54">
        <v>500</v>
      </c>
      <c r="E138" s="55"/>
      <c r="F138" s="55"/>
      <c r="G138" s="50" t="str">
        <f t="shared" si="1"/>
        <v/>
      </c>
    </row>
    <row r="139" spans="1:7" ht="13" x14ac:dyDescent="0.3">
      <c r="A139" s="62"/>
      <c r="B139" s="63"/>
      <c r="C139" s="53"/>
      <c r="D139" s="54"/>
      <c r="E139" s="55"/>
      <c r="F139" s="55"/>
      <c r="G139" s="50" t="str">
        <f t="shared" si="1"/>
        <v/>
      </c>
    </row>
    <row r="140" spans="1:7" ht="13" x14ac:dyDescent="0.3">
      <c r="A140" s="59" t="s">
        <v>203</v>
      </c>
      <c r="B140" s="61" t="s">
        <v>204</v>
      </c>
      <c r="C140" s="53"/>
      <c r="D140" s="54"/>
      <c r="E140" s="55"/>
      <c r="F140" s="55"/>
      <c r="G140" s="50" t="str">
        <f t="shared" si="1"/>
        <v/>
      </c>
    </row>
    <row r="141" spans="1:7" ht="13" x14ac:dyDescent="0.3">
      <c r="A141" s="62" t="s">
        <v>205</v>
      </c>
      <c r="B141" s="63" t="s">
        <v>121</v>
      </c>
      <c r="C141" s="53"/>
      <c r="D141" s="54"/>
      <c r="E141" s="55"/>
      <c r="F141" s="55"/>
      <c r="G141" s="50" t="str">
        <f t="shared" si="1"/>
        <v/>
      </c>
    </row>
    <row r="142" spans="1:7" ht="13" x14ac:dyDescent="0.3">
      <c r="A142" s="62" t="s">
        <v>206</v>
      </c>
      <c r="B142" s="63" t="s">
        <v>207</v>
      </c>
      <c r="C142" s="53" t="s">
        <v>16</v>
      </c>
      <c r="D142" s="54">
        <v>1</v>
      </c>
      <c r="E142" s="55"/>
      <c r="F142" s="55"/>
      <c r="G142" s="50" t="str">
        <f t="shared" ref="G142:G173" si="2">+IF(F142&gt;0,+D142*F142,"")</f>
        <v/>
      </c>
    </row>
    <row r="143" spans="1:7" ht="13" x14ac:dyDescent="0.3">
      <c r="A143" s="62" t="s">
        <v>208</v>
      </c>
      <c r="B143" s="63" t="s">
        <v>209</v>
      </c>
      <c r="C143" s="53" t="s">
        <v>16</v>
      </c>
      <c r="D143" s="54">
        <v>1</v>
      </c>
      <c r="E143" s="55"/>
      <c r="F143" s="64" t="s">
        <v>19</v>
      </c>
      <c r="G143" s="50"/>
    </row>
    <row r="144" spans="1:7" s="74" customFormat="1" ht="13" x14ac:dyDescent="0.3">
      <c r="A144" s="68" t="s">
        <v>210</v>
      </c>
      <c r="B144" s="69" t="s">
        <v>211</v>
      </c>
      <c r="C144" s="70" t="s">
        <v>6</v>
      </c>
      <c r="D144" s="71">
        <v>6</v>
      </c>
      <c r="E144" s="72"/>
      <c r="F144" s="72"/>
      <c r="G144" s="73" t="str">
        <f t="shared" ref="G144:G148" si="3">+IF(F144&gt;0,+D144*F144,"")</f>
        <v/>
      </c>
    </row>
    <row r="145" spans="1:8" s="74" customFormat="1" ht="13" x14ac:dyDescent="0.3">
      <c r="A145" s="68" t="s">
        <v>212</v>
      </c>
      <c r="B145" s="69" t="s">
        <v>213</v>
      </c>
      <c r="C145" s="70"/>
      <c r="D145" s="71"/>
      <c r="E145" s="72"/>
      <c r="F145" s="72"/>
      <c r="G145" s="73" t="str">
        <f t="shared" si="3"/>
        <v/>
      </c>
    </row>
    <row r="146" spans="1:8" s="74" customFormat="1" ht="13" x14ac:dyDescent="0.3">
      <c r="A146" s="68" t="s">
        <v>214</v>
      </c>
      <c r="B146" s="69" t="s">
        <v>215</v>
      </c>
      <c r="C146" s="70" t="s">
        <v>6</v>
      </c>
      <c r="D146" s="71">
        <v>1</v>
      </c>
      <c r="E146" s="72"/>
      <c r="F146" s="72"/>
      <c r="G146" s="73" t="str">
        <f t="shared" si="3"/>
        <v/>
      </c>
    </row>
    <row r="147" spans="1:8" s="74" customFormat="1" ht="13" x14ac:dyDescent="0.3">
      <c r="A147" s="68" t="s">
        <v>216</v>
      </c>
      <c r="B147" s="69" t="s">
        <v>217</v>
      </c>
      <c r="C147" s="70" t="s">
        <v>6</v>
      </c>
      <c r="D147" s="71">
        <v>1</v>
      </c>
      <c r="E147" s="72"/>
      <c r="F147" s="72"/>
      <c r="G147" s="73" t="str">
        <f t="shared" si="3"/>
        <v/>
      </c>
    </row>
    <row r="148" spans="1:8" s="74" customFormat="1" ht="14.5" x14ac:dyDescent="0.35">
      <c r="A148" s="75" t="s">
        <v>218</v>
      </c>
      <c r="B148" s="69" t="s">
        <v>219</v>
      </c>
      <c r="C148" s="70" t="s">
        <v>220</v>
      </c>
      <c r="D148" s="71">
        <v>1</v>
      </c>
      <c r="E148" s="72"/>
      <c r="F148" s="72"/>
      <c r="G148" s="73" t="str">
        <f t="shared" si="3"/>
        <v/>
      </c>
      <c r="H148" s="76">
        <f>SUM(G144:G148)</f>
        <v>0</v>
      </c>
    </row>
    <row r="149" spans="1:8" ht="13" x14ac:dyDescent="0.3">
      <c r="A149" s="62" t="s">
        <v>221</v>
      </c>
      <c r="B149" s="63" t="s">
        <v>123</v>
      </c>
      <c r="C149" s="53" t="s">
        <v>16</v>
      </c>
      <c r="D149" s="54">
        <v>1</v>
      </c>
      <c r="E149" s="55"/>
      <c r="F149" s="55" t="s">
        <v>19</v>
      </c>
      <c r="G149" s="50"/>
    </row>
    <row r="150" spans="1:8" ht="13" x14ac:dyDescent="0.3">
      <c r="A150" s="62" t="s">
        <v>222</v>
      </c>
      <c r="B150" s="63" t="s">
        <v>125</v>
      </c>
      <c r="C150" s="53" t="s">
        <v>80</v>
      </c>
      <c r="D150" s="54">
        <v>45</v>
      </c>
      <c r="E150" s="55"/>
      <c r="F150" s="55"/>
      <c r="G150" s="50" t="str">
        <f t="shared" si="2"/>
        <v/>
      </c>
    </row>
    <row r="151" spans="1:8" ht="13" x14ac:dyDescent="0.3">
      <c r="A151" s="62" t="s">
        <v>223</v>
      </c>
      <c r="B151" s="63" t="s">
        <v>224</v>
      </c>
      <c r="C151" s="53"/>
      <c r="D151" s="54"/>
      <c r="E151" s="55"/>
      <c r="F151" s="72"/>
      <c r="G151" s="73" t="str">
        <f t="shared" si="2"/>
        <v/>
      </c>
    </row>
    <row r="152" spans="1:8" s="79" customFormat="1" ht="13" x14ac:dyDescent="0.25">
      <c r="A152" s="75" t="s">
        <v>225</v>
      </c>
      <c r="B152" s="77" t="s">
        <v>226</v>
      </c>
      <c r="C152" s="78" t="s">
        <v>220</v>
      </c>
      <c r="D152" s="71">
        <v>1</v>
      </c>
      <c r="E152" s="72"/>
      <c r="F152" s="72"/>
      <c r="G152" s="73" t="str">
        <f t="shared" si="2"/>
        <v/>
      </c>
    </row>
    <row r="153" spans="1:8" s="79" customFormat="1" ht="13" x14ac:dyDescent="0.25">
      <c r="A153" s="75" t="s">
        <v>227</v>
      </c>
      <c r="B153" s="77" t="s">
        <v>228</v>
      </c>
      <c r="C153" s="78" t="s">
        <v>80</v>
      </c>
      <c r="D153" s="71">
        <v>434</v>
      </c>
      <c r="E153" s="72"/>
      <c r="F153" s="72"/>
      <c r="G153" s="73" t="str">
        <f t="shared" si="2"/>
        <v/>
      </c>
    </row>
    <row r="154" spans="1:8" s="79" customFormat="1" ht="13" x14ac:dyDescent="0.25">
      <c r="A154" s="75" t="s">
        <v>229</v>
      </c>
      <c r="B154" s="77" t="s">
        <v>230</v>
      </c>
      <c r="C154" s="78"/>
      <c r="D154" s="71"/>
      <c r="E154" s="72"/>
      <c r="F154" s="72"/>
      <c r="G154" s="73" t="str">
        <f t="shared" si="2"/>
        <v/>
      </c>
    </row>
    <row r="155" spans="1:8" s="79" customFormat="1" ht="13" x14ac:dyDescent="0.25">
      <c r="A155" s="75" t="s">
        <v>231</v>
      </c>
      <c r="B155" s="77" t="s">
        <v>232</v>
      </c>
      <c r="C155" s="78"/>
      <c r="D155" s="71"/>
      <c r="E155" s="72"/>
      <c r="F155" s="72"/>
      <c r="G155" s="73" t="str">
        <f t="shared" si="2"/>
        <v/>
      </c>
    </row>
    <row r="156" spans="1:8" s="79" customFormat="1" ht="13" x14ac:dyDescent="0.25">
      <c r="A156" s="75" t="s">
        <v>233</v>
      </c>
      <c r="B156" s="77" t="s">
        <v>234</v>
      </c>
      <c r="C156" s="78" t="s">
        <v>80</v>
      </c>
      <c r="D156" s="71">
        <v>197</v>
      </c>
      <c r="E156" s="72"/>
      <c r="F156" s="72"/>
      <c r="G156" s="73" t="str">
        <f t="shared" si="2"/>
        <v/>
      </c>
    </row>
    <row r="157" spans="1:8" s="79" customFormat="1" ht="13" x14ac:dyDescent="0.25">
      <c r="A157" s="75" t="s">
        <v>235</v>
      </c>
      <c r="B157" s="77" t="s">
        <v>236</v>
      </c>
      <c r="C157" s="78" t="s">
        <v>80</v>
      </c>
      <c r="D157" s="71">
        <v>434</v>
      </c>
      <c r="E157" s="72"/>
      <c r="F157" s="72"/>
      <c r="G157" s="73" t="str">
        <f t="shared" si="2"/>
        <v/>
      </c>
    </row>
    <row r="158" spans="1:8" s="79" customFormat="1" ht="13" x14ac:dyDescent="0.25">
      <c r="A158" s="75" t="s">
        <v>237</v>
      </c>
      <c r="B158" s="77" t="s">
        <v>238</v>
      </c>
      <c r="C158" s="78"/>
      <c r="D158" s="71"/>
      <c r="E158" s="72"/>
      <c r="F158" s="72"/>
      <c r="G158" s="73" t="str">
        <f t="shared" si="2"/>
        <v/>
      </c>
    </row>
    <row r="159" spans="1:8" s="79" customFormat="1" ht="13" x14ac:dyDescent="0.25">
      <c r="A159" s="75" t="s">
        <v>239</v>
      </c>
      <c r="B159" s="77" t="s">
        <v>240</v>
      </c>
      <c r="C159" s="78" t="s">
        <v>80</v>
      </c>
      <c r="D159" s="71">
        <v>7</v>
      </c>
      <c r="E159" s="72"/>
      <c r="F159" s="72"/>
      <c r="G159" s="73" t="str">
        <f t="shared" si="2"/>
        <v/>
      </c>
    </row>
    <row r="160" spans="1:8" s="79" customFormat="1" ht="13" x14ac:dyDescent="0.25">
      <c r="A160" s="75" t="s">
        <v>241</v>
      </c>
      <c r="B160" s="77" t="s">
        <v>236</v>
      </c>
      <c r="C160" s="78" t="s">
        <v>80</v>
      </c>
      <c r="D160" s="71">
        <v>49</v>
      </c>
      <c r="E160" s="72"/>
      <c r="F160" s="72"/>
      <c r="G160" s="73" t="str">
        <f t="shared" si="2"/>
        <v/>
      </c>
    </row>
    <row r="161" spans="1:8" s="79" customFormat="1" ht="13" x14ac:dyDescent="0.25">
      <c r="A161" s="75" t="s">
        <v>242</v>
      </c>
      <c r="B161" s="77" t="s">
        <v>243</v>
      </c>
      <c r="C161" s="78" t="s">
        <v>80</v>
      </c>
      <c r="D161" s="71">
        <v>434</v>
      </c>
      <c r="E161" s="72"/>
      <c r="F161" s="72"/>
      <c r="G161" s="73" t="str">
        <f t="shared" si="2"/>
        <v/>
      </c>
    </row>
    <row r="162" spans="1:8" s="79" customFormat="1" ht="13" x14ac:dyDescent="0.25">
      <c r="A162" s="75" t="s">
        <v>244</v>
      </c>
      <c r="B162" s="77" t="s">
        <v>245</v>
      </c>
      <c r="C162" s="78" t="s">
        <v>45</v>
      </c>
      <c r="D162" s="71">
        <v>26</v>
      </c>
      <c r="E162" s="72"/>
      <c r="F162" s="72"/>
      <c r="G162" s="73" t="str">
        <f t="shared" si="2"/>
        <v/>
      </c>
    </row>
    <row r="163" spans="1:8" s="79" customFormat="1" ht="13" x14ac:dyDescent="0.25">
      <c r="A163" s="75" t="s">
        <v>246</v>
      </c>
      <c r="B163" s="77" t="s">
        <v>247</v>
      </c>
      <c r="C163" s="78" t="s">
        <v>6</v>
      </c>
      <c r="D163" s="71">
        <v>5</v>
      </c>
      <c r="E163" s="72"/>
      <c r="F163" s="72"/>
      <c r="G163" s="73" t="str">
        <f t="shared" si="2"/>
        <v/>
      </c>
    </row>
    <row r="164" spans="1:8" s="79" customFormat="1" ht="13" x14ac:dyDescent="0.25">
      <c r="A164" s="75" t="s">
        <v>248</v>
      </c>
      <c r="B164" s="77" t="s">
        <v>249</v>
      </c>
      <c r="C164" s="78" t="s">
        <v>6</v>
      </c>
      <c r="D164" s="71">
        <v>2</v>
      </c>
      <c r="E164" s="72"/>
      <c r="F164" s="72"/>
      <c r="G164" s="73" t="str">
        <f t="shared" si="2"/>
        <v/>
      </c>
    </row>
    <row r="165" spans="1:8" s="79" customFormat="1" ht="13" x14ac:dyDescent="0.25">
      <c r="A165" s="75" t="s">
        <v>250</v>
      </c>
      <c r="B165" s="77" t="s">
        <v>251</v>
      </c>
      <c r="C165" s="78" t="s">
        <v>6</v>
      </c>
      <c r="D165" s="71">
        <v>2</v>
      </c>
      <c r="E165" s="72"/>
      <c r="F165" s="72"/>
      <c r="G165" s="73" t="str">
        <f t="shared" si="2"/>
        <v/>
      </c>
    </row>
    <row r="166" spans="1:8" s="79" customFormat="1" ht="26" x14ac:dyDescent="0.25">
      <c r="A166" s="75" t="s">
        <v>252</v>
      </c>
      <c r="B166" s="77" t="s">
        <v>253</v>
      </c>
      <c r="C166" s="78" t="s">
        <v>6</v>
      </c>
      <c r="D166" s="71">
        <v>2</v>
      </c>
      <c r="E166" s="72"/>
      <c r="F166" s="72"/>
      <c r="G166" s="73" t="str">
        <f t="shared" si="2"/>
        <v/>
      </c>
    </row>
    <row r="167" spans="1:8" s="79" customFormat="1" ht="13" x14ac:dyDescent="0.25">
      <c r="A167" s="75"/>
      <c r="B167" s="77"/>
      <c r="C167" s="78"/>
      <c r="D167" s="71"/>
      <c r="E167" s="72"/>
      <c r="F167" s="72"/>
      <c r="G167" s="73"/>
    </row>
    <row r="168" spans="1:8" s="79" customFormat="1" ht="13" x14ac:dyDescent="0.25">
      <c r="A168" s="75" t="s">
        <v>254</v>
      </c>
      <c r="B168" s="77" t="s">
        <v>255</v>
      </c>
      <c r="C168" s="78" t="s">
        <v>80</v>
      </c>
      <c r="D168" s="71">
        <v>820</v>
      </c>
      <c r="E168" s="72"/>
      <c r="F168" s="72"/>
      <c r="G168" s="73" t="str">
        <f t="shared" si="2"/>
        <v/>
      </c>
    </row>
    <row r="169" spans="1:8" s="79" customFormat="1" ht="13" x14ac:dyDescent="0.25">
      <c r="A169" s="75" t="s">
        <v>256</v>
      </c>
      <c r="B169" s="77" t="s">
        <v>257</v>
      </c>
      <c r="C169" s="78" t="s">
        <v>95</v>
      </c>
      <c r="D169" s="71">
        <v>32</v>
      </c>
      <c r="E169" s="72"/>
      <c r="F169" s="72"/>
      <c r="G169" s="73" t="str">
        <f t="shared" si="2"/>
        <v/>
      </c>
    </row>
    <row r="170" spans="1:8" s="79" customFormat="1" ht="14.5" x14ac:dyDescent="0.35">
      <c r="A170" s="75"/>
      <c r="B170" s="77"/>
      <c r="C170" s="78"/>
      <c r="D170" s="71"/>
      <c r="E170" s="72"/>
      <c r="F170" s="72"/>
      <c r="G170" s="73"/>
      <c r="H170" s="76">
        <f>SUM(G152:G170)</f>
        <v>0</v>
      </c>
    </row>
    <row r="171" spans="1:8" ht="13" x14ac:dyDescent="0.3">
      <c r="A171" s="62"/>
      <c r="B171" s="63"/>
      <c r="C171" s="53"/>
      <c r="D171" s="54"/>
      <c r="E171" s="55"/>
      <c r="F171" s="55"/>
      <c r="G171" s="50" t="str">
        <f t="shared" si="2"/>
        <v/>
      </c>
    </row>
    <row r="172" spans="1:8" ht="13" x14ac:dyDescent="0.3">
      <c r="A172" s="59" t="s">
        <v>258</v>
      </c>
      <c r="B172" s="61" t="s">
        <v>259</v>
      </c>
      <c r="C172" s="53"/>
      <c r="D172" s="54"/>
      <c r="E172" s="55"/>
      <c r="F172" s="55"/>
      <c r="G172" s="50" t="str">
        <f t="shared" si="2"/>
        <v/>
      </c>
    </row>
    <row r="173" spans="1:8" ht="13" x14ac:dyDescent="0.3">
      <c r="A173" s="62" t="s">
        <v>260</v>
      </c>
      <c r="B173" s="63" t="s">
        <v>261</v>
      </c>
      <c r="C173" s="53" t="s">
        <v>16</v>
      </c>
      <c r="D173" s="54">
        <v>1</v>
      </c>
      <c r="E173" s="55"/>
      <c r="F173" s="55"/>
      <c r="G173" s="50" t="str">
        <f t="shared" si="2"/>
        <v/>
      </c>
    </row>
    <row r="174" spans="1:8" ht="13" x14ac:dyDescent="0.3">
      <c r="A174" s="62" t="s">
        <v>262</v>
      </c>
      <c r="B174" s="63" t="s">
        <v>263</v>
      </c>
      <c r="C174" s="53"/>
      <c r="D174" s="54"/>
      <c r="E174" s="55"/>
      <c r="F174" s="55"/>
      <c r="G174" s="50"/>
    </row>
    <row r="175" spans="1:8" s="79" customFormat="1" ht="13" x14ac:dyDescent="0.25">
      <c r="A175" s="75" t="s">
        <v>264</v>
      </c>
      <c r="B175" s="77" t="s">
        <v>265</v>
      </c>
      <c r="C175" s="78" t="s">
        <v>45</v>
      </c>
      <c r="D175" s="71">
        <v>32</v>
      </c>
      <c r="E175" s="72"/>
      <c r="F175" s="72"/>
      <c r="G175" s="73" t="str">
        <f t="shared" ref="G175:G211" si="4">+IF(F175&gt;0,+D175*F175,"")</f>
        <v/>
      </c>
    </row>
    <row r="176" spans="1:8" s="79" customFormat="1" ht="13" x14ac:dyDescent="0.25">
      <c r="A176" s="75" t="s">
        <v>266</v>
      </c>
      <c r="B176" s="77" t="s">
        <v>267</v>
      </c>
      <c r="C176" s="78"/>
      <c r="D176" s="71"/>
      <c r="E176" s="72"/>
      <c r="F176" s="72"/>
      <c r="G176" s="73" t="str">
        <f t="shared" si="4"/>
        <v/>
      </c>
    </row>
    <row r="177" spans="1:7" s="79" customFormat="1" ht="13" x14ac:dyDescent="0.25">
      <c r="A177" s="75" t="s">
        <v>268</v>
      </c>
      <c r="B177" s="77" t="s">
        <v>269</v>
      </c>
      <c r="C177" s="78" t="s">
        <v>45</v>
      </c>
      <c r="D177" s="71">
        <v>32</v>
      </c>
      <c r="E177" s="72"/>
      <c r="F177" s="72"/>
      <c r="G177" s="73" t="str">
        <f t="shared" si="4"/>
        <v/>
      </c>
    </row>
    <row r="178" spans="1:7" s="79" customFormat="1" ht="13" x14ac:dyDescent="0.25">
      <c r="A178" s="75" t="s">
        <v>270</v>
      </c>
      <c r="B178" s="77" t="s">
        <v>271</v>
      </c>
      <c r="C178" s="78" t="s">
        <v>45</v>
      </c>
      <c r="D178" s="71">
        <v>339</v>
      </c>
      <c r="E178" s="72"/>
      <c r="F178" s="72"/>
      <c r="G178" s="73" t="str">
        <f t="shared" si="4"/>
        <v/>
      </c>
    </row>
    <row r="179" spans="1:7" s="79" customFormat="1" ht="13" x14ac:dyDescent="0.25">
      <c r="A179" s="75" t="s">
        <v>272</v>
      </c>
      <c r="B179" s="77" t="s">
        <v>273</v>
      </c>
      <c r="C179" s="78"/>
      <c r="D179" s="71"/>
      <c r="E179" s="72"/>
      <c r="F179" s="72"/>
      <c r="G179" s="73" t="str">
        <f t="shared" si="4"/>
        <v/>
      </c>
    </row>
    <row r="180" spans="1:7" s="79" customFormat="1" ht="13" x14ac:dyDescent="0.25">
      <c r="A180" s="75" t="s">
        <v>274</v>
      </c>
      <c r="B180" s="77" t="s">
        <v>275</v>
      </c>
      <c r="C180" s="78" t="s">
        <v>45</v>
      </c>
      <c r="D180" s="71">
        <v>29</v>
      </c>
      <c r="E180" s="72"/>
      <c r="F180" s="72"/>
      <c r="G180" s="73" t="str">
        <f t="shared" si="4"/>
        <v/>
      </c>
    </row>
    <row r="181" spans="1:7" s="79" customFormat="1" ht="13" x14ac:dyDescent="0.25">
      <c r="A181" s="75" t="s">
        <v>276</v>
      </c>
      <c r="B181" s="77" t="s">
        <v>277</v>
      </c>
      <c r="C181" s="78" t="s">
        <v>278</v>
      </c>
      <c r="D181" s="71">
        <v>5200</v>
      </c>
      <c r="E181" s="72"/>
      <c r="F181" s="72"/>
      <c r="G181" s="73" t="str">
        <f t="shared" si="4"/>
        <v/>
      </c>
    </row>
    <row r="182" spans="1:7" s="79" customFormat="1" ht="13" x14ac:dyDescent="0.25">
      <c r="A182" s="75" t="s">
        <v>279</v>
      </c>
      <c r="B182" s="77" t="s">
        <v>280</v>
      </c>
      <c r="C182" s="78" t="s">
        <v>278</v>
      </c>
      <c r="D182" s="71">
        <v>4560</v>
      </c>
      <c r="E182" s="72"/>
      <c r="F182" s="72"/>
      <c r="G182" s="73" t="str">
        <f t="shared" si="4"/>
        <v/>
      </c>
    </row>
    <row r="183" spans="1:7" s="79" customFormat="1" ht="13" x14ac:dyDescent="0.25">
      <c r="A183" s="75" t="s">
        <v>281</v>
      </c>
      <c r="B183" s="77" t="s">
        <v>282</v>
      </c>
      <c r="C183" s="78" t="s">
        <v>283</v>
      </c>
      <c r="D183" s="71">
        <v>80</v>
      </c>
      <c r="E183" s="72"/>
      <c r="F183" s="72"/>
      <c r="G183" s="73" t="str">
        <f t="shared" si="4"/>
        <v/>
      </c>
    </row>
    <row r="184" spans="1:7" s="79" customFormat="1" ht="13" x14ac:dyDescent="0.25">
      <c r="A184" s="75" t="s">
        <v>284</v>
      </c>
      <c r="B184" s="77" t="s">
        <v>285</v>
      </c>
      <c r="C184" s="78"/>
      <c r="D184" s="71"/>
      <c r="E184" s="72"/>
      <c r="F184" s="72"/>
      <c r="G184" s="73" t="str">
        <f t="shared" si="4"/>
        <v/>
      </c>
    </row>
    <row r="185" spans="1:7" s="79" customFormat="1" ht="13" x14ac:dyDescent="0.25">
      <c r="A185" s="75" t="s">
        <v>286</v>
      </c>
      <c r="B185" s="77" t="s">
        <v>287</v>
      </c>
      <c r="C185" s="78" t="s">
        <v>288</v>
      </c>
      <c r="D185" s="71">
        <v>2045</v>
      </c>
      <c r="E185" s="72"/>
      <c r="F185" s="72"/>
      <c r="G185" s="73" t="str">
        <f t="shared" si="4"/>
        <v/>
      </c>
    </row>
    <row r="186" spans="1:7" s="79" customFormat="1" ht="13" x14ac:dyDescent="0.25">
      <c r="A186" s="75" t="s">
        <v>289</v>
      </c>
      <c r="B186" s="77" t="s">
        <v>290</v>
      </c>
      <c r="C186" s="78" t="s">
        <v>288</v>
      </c>
      <c r="D186" s="71">
        <v>2045</v>
      </c>
      <c r="E186" s="72"/>
      <c r="F186" s="72"/>
      <c r="G186" s="73" t="str">
        <f t="shared" si="4"/>
        <v/>
      </c>
    </row>
    <row r="187" spans="1:7" s="79" customFormat="1" ht="13" x14ac:dyDescent="0.25">
      <c r="A187" s="75" t="s">
        <v>291</v>
      </c>
      <c r="B187" s="77" t="s">
        <v>292</v>
      </c>
      <c r="C187" s="78" t="s">
        <v>288</v>
      </c>
      <c r="D187" s="71">
        <v>2045</v>
      </c>
      <c r="E187" s="72"/>
      <c r="F187" s="72"/>
      <c r="G187" s="73" t="str">
        <f t="shared" si="4"/>
        <v/>
      </c>
    </row>
    <row r="188" spans="1:7" s="79" customFormat="1" ht="13" x14ac:dyDescent="0.25">
      <c r="A188" s="75" t="s">
        <v>293</v>
      </c>
      <c r="B188" s="77" t="s">
        <v>294</v>
      </c>
      <c r="C188" s="78" t="s">
        <v>45</v>
      </c>
      <c r="D188" s="71">
        <v>98</v>
      </c>
      <c r="E188" s="72"/>
      <c r="F188" s="72"/>
      <c r="G188" s="73" t="str">
        <f t="shared" si="4"/>
        <v/>
      </c>
    </row>
    <row r="189" spans="1:7" s="79" customFormat="1" ht="13" x14ac:dyDescent="0.25">
      <c r="A189" s="75" t="s">
        <v>295</v>
      </c>
      <c r="B189" s="77" t="s">
        <v>296</v>
      </c>
      <c r="C189" s="78"/>
      <c r="D189" s="71"/>
      <c r="E189" s="72"/>
      <c r="F189" s="72"/>
      <c r="G189" s="73" t="str">
        <f t="shared" si="4"/>
        <v/>
      </c>
    </row>
    <row r="190" spans="1:7" s="79" customFormat="1" ht="13" x14ac:dyDescent="0.25">
      <c r="A190" s="75" t="s">
        <v>297</v>
      </c>
      <c r="B190" s="77" t="s">
        <v>298</v>
      </c>
      <c r="C190" s="78" t="s">
        <v>6</v>
      </c>
      <c r="D190" s="71">
        <v>8</v>
      </c>
      <c r="E190" s="72"/>
      <c r="F190" s="72"/>
      <c r="G190" s="73" t="str">
        <f t="shared" si="4"/>
        <v/>
      </c>
    </row>
    <row r="191" spans="1:7" s="79" customFormat="1" ht="13" x14ac:dyDescent="0.25">
      <c r="A191" s="75" t="s">
        <v>299</v>
      </c>
      <c r="B191" s="77" t="s">
        <v>300</v>
      </c>
      <c r="C191" s="78" t="s">
        <v>6</v>
      </c>
      <c r="D191" s="71">
        <v>6</v>
      </c>
      <c r="E191" s="72"/>
      <c r="F191" s="72"/>
      <c r="G191" s="73" t="str">
        <f t="shared" si="4"/>
        <v/>
      </c>
    </row>
    <row r="192" spans="1:7" s="79" customFormat="1" ht="13" x14ac:dyDescent="0.25">
      <c r="A192" s="75" t="s">
        <v>301</v>
      </c>
      <c r="B192" s="77" t="s">
        <v>302</v>
      </c>
      <c r="C192" s="78" t="s">
        <v>6</v>
      </c>
      <c r="D192" s="71">
        <v>6</v>
      </c>
      <c r="E192" s="72"/>
      <c r="F192" s="72"/>
      <c r="G192" s="73" t="str">
        <f t="shared" si="4"/>
        <v/>
      </c>
    </row>
    <row r="193" spans="1:7" s="79" customFormat="1" ht="13" x14ac:dyDescent="0.25">
      <c r="A193" s="75" t="s">
        <v>303</v>
      </c>
      <c r="B193" s="77" t="s">
        <v>304</v>
      </c>
      <c r="C193" s="78" t="s">
        <v>6</v>
      </c>
      <c r="D193" s="71">
        <v>6</v>
      </c>
      <c r="E193" s="72"/>
      <c r="F193" s="72"/>
      <c r="G193" s="73" t="str">
        <f t="shared" si="4"/>
        <v/>
      </c>
    </row>
    <row r="194" spans="1:7" s="79" customFormat="1" ht="13" x14ac:dyDescent="0.25">
      <c r="A194" s="75" t="s">
        <v>305</v>
      </c>
      <c r="B194" s="77" t="s">
        <v>306</v>
      </c>
      <c r="C194" s="78" t="s">
        <v>6</v>
      </c>
      <c r="D194" s="71">
        <v>6</v>
      </c>
      <c r="E194" s="72"/>
      <c r="F194" s="72"/>
      <c r="G194" s="73" t="str">
        <f t="shared" si="4"/>
        <v/>
      </c>
    </row>
    <row r="195" spans="1:7" s="79" customFormat="1" ht="13" x14ac:dyDescent="0.25">
      <c r="A195" s="75" t="s">
        <v>307</v>
      </c>
      <c r="B195" s="77" t="s">
        <v>308</v>
      </c>
      <c r="C195" s="78" t="s">
        <v>6</v>
      </c>
      <c r="D195" s="71">
        <v>49</v>
      </c>
      <c r="E195" s="72"/>
      <c r="F195" s="72"/>
      <c r="G195" s="73" t="str">
        <f t="shared" si="4"/>
        <v/>
      </c>
    </row>
    <row r="196" spans="1:7" s="79" customFormat="1" ht="13" x14ac:dyDescent="0.25">
      <c r="A196" s="75" t="s">
        <v>309</v>
      </c>
      <c r="B196" s="77" t="s">
        <v>310</v>
      </c>
      <c r="C196" s="78" t="s">
        <v>6</v>
      </c>
      <c r="D196" s="71">
        <v>51</v>
      </c>
      <c r="E196" s="72"/>
      <c r="F196" s="72"/>
      <c r="G196" s="73" t="str">
        <f t="shared" si="4"/>
        <v/>
      </c>
    </row>
    <row r="197" spans="1:7" s="79" customFormat="1" ht="13" x14ac:dyDescent="0.25">
      <c r="A197" s="75" t="s">
        <v>311</v>
      </c>
      <c r="B197" s="77" t="s">
        <v>312</v>
      </c>
      <c r="C197" s="78" t="s">
        <v>6</v>
      </c>
      <c r="D197" s="71">
        <v>49</v>
      </c>
      <c r="E197" s="72"/>
      <c r="F197" s="72"/>
      <c r="G197" s="73" t="str">
        <f t="shared" si="4"/>
        <v/>
      </c>
    </row>
    <row r="198" spans="1:7" s="79" customFormat="1" ht="13" x14ac:dyDescent="0.25">
      <c r="A198" s="75" t="s">
        <v>313</v>
      </c>
      <c r="B198" s="77" t="s">
        <v>314</v>
      </c>
      <c r="C198" s="78" t="s">
        <v>6</v>
      </c>
      <c r="D198" s="71">
        <v>48</v>
      </c>
      <c r="E198" s="72"/>
      <c r="F198" s="72"/>
      <c r="G198" s="73" t="str">
        <f t="shared" si="4"/>
        <v/>
      </c>
    </row>
    <row r="199" spans="1:7" s="79" customFormat="1" ht="13" x14ac:dyDescent="0.25">
      <c r="A199" s="75" t="s">
        <v>315</v>
      </c>
      <c r="B199" s="77" t="s">
        <v>316</v>
      </c>
      <c r="C199" s="78" t="s">
        <v>6</v>
      </c>
      <c r="D199" s="71">
        <v>52</v>
      </c>
      <c r="E199" s="72"/>
      <c r="F199" s="72"/>
      <c r="G199" s="73" t="str">
        <f t="shared" si="4"/>
        <v/>
      </c>
    </row>
    <row r="200" spans="1:7" s="79" customFormat="1" ht="13" x14ac:dyDescent="0.25">
      <c r="A200" s="75" t="s">
        <v>317</v>
      </c>
      <c r="B200" s="77" t="s">
        <v>318</v>
      </c>
      <c r="C200" s="78" t="s">
        <v>6</v>
      </c>
      <c r="D200" s="71">
        <v>48</v>
      </c>
      <c r="E200" s="72"/>
      <c r="F200" s="72"/>
      <c r="G200" s="73" t="str">
        <f t="shared" si="4"/>
        <v/>
      </c>
    </row>
    <row r="201" spans="1:7" s="79" customFormat="1" ht="13" x14ac:dyDescent="0.25">
      <c r="A201" s="75" t="s">
        <v>319</v>
      </c>
      <c r="B201" s="77" t="s">
        <v>320</v>
      </c>
      <c r="C201" s="78" t="s">
        <v>6</v>
      </c>
      <c r="D201" s="71">
        <v>51</v>
      </c>
      <c r="E201" s="72"/>
      <c r="F201" s="72"/>
      <c r="G201" s="73" t="str">
        <f t="shared" si="4"/>
        <v/>
      </c>
    </row>
    <row r="202" spans="1:7" s="79" customFormat="1" ht="13" x14ac:dyDescent="0.25">
      <c r="A202" s="75" t="s">
        <v>321</v>
      </c>
      <c r="B202" s="77" t="s">
        <v>322</v>
      </c>
      <c r="C202" s="78" t="s">
        <v>6</v>
      </c>
      <c r="D202" s="71">
        <v>48</v>
      </c>
      <c r="E202" s="72"/>
      <c r="F202" s="72"/>
      <c r="G202" s="73" t="str">
        <f t="shared" si="4"/>
        <v/>
      </c>
    </row>
    <row r="203" spans="1:7" s="79" customFormat="1" ht="13" x14ac:dyDescent="0.25">
      <c r="A203" s="75" t="s">
        <v>323</v>
      </c>
      <c r="B203" s="77" t="s">
        <v>324</v>
      </c>
      <c r="C203" s="78" t="s">
        <v>6</v>
      </c>
      <c r="D203" s="71">
        <v>50</v>
      </c>
      <c r="E203" s="72"/>
      <c r="F203" s="72"/>
      <c r="G203" s="73" t="str">
        <f t="shared" si="4"/>
        <v/>
      </c>
    </row>
    <row r="204" spans="1:7" s="79" customFormat="1" ht="13" x14ac:dyDescent="0.25">
      <c r="A204" s="75" t="s">
        <v>325</v>
      </c>
      <c r="B204" s="77" t="s">
        <v>326</v>
      </c>
      <c r="C204" s="78" t="s">
        <v>6</v>
      </c>
      <c r="D204" s="71">
        <v>52</v>
      </c>
      <c r="E204" s="72"/>
      <c r="F204" s="72"/>
      <c r="G204" s="73" t="str">
        <f t="shared" si="4"/>
        <v/>
      </c>
    </row>
    <row r="205" spans="1:7" s="79" customFormat="1" ht="13" x14ac:dyDescent="0.25">
      <c r="A205" s="75" t="s">
        <v>327</v>
      </c>
      <c r="B205" s="77" t="s">
        <v>328</v>
      </c>
      <c r="C205" s="78" t="s">
        <v>6</v>
      </c>
      <c r="D205" s="71">
        <v>51</v>
      </c>
      <c r="E205" s="72"/>
      <c r="F205" s="72"/>
      <c r="G205" s="73" t="str">
        <f t="shared" si="4"/>
        <v/>
      </c>
    </row>
    <row r="206" spans="1:7" s="79" customFormat="1" ht="13" x14ac:dyDescent="0.25">
      <c r="A206" s="75" t="s">
        <v>329</v>
      </c>
      <c r="B206" s="77" t="s">
        <v>330</v>
      </c>
      <c r="C206" s="78"/>
      <c r="D206" s="71"/>
      <c r="E206" s="72"/>
      <c r="F206" s="72"/>
      <c r="G206" s="73" t="str">
        <f t="shared" si="4"/>
        <v/>
      </c>
    </row>
    <row r="207" spans="1:7" s="79" customFormat="1" ht="13" x14ac:dyDescent="0.25">
      <c r="A207" s="75" t="s">
        <v>331</v>
      </c>
      <c r="B207" s="77" t="s">
        <v>332</v>
      </c>
      <c r="C207" s="78" t="s">
        <v>6</v>
      </c>
      <c r="D207" s="71">
        <v>8</v>
      </c>
      <c r="E207" s="72"/>
      <c r="F207" s="72"/>
      <c r="G207" s="73" t="str">
        <f t="shared" si="4"/>
        <v/>
      </c>
    </row>
    <row r="208" spans="1:7" s="79" customFormat="1" ht="13" x14ac:dyDescent="0.25">
      <c r="A208" s="75" t="s">
        <v>333</v>
      </c>
      <c r="B208" s="77" t="s">
        <v>334</v>
      </c>
      <c r="C208" s="78" t="s">
        <v>6</v>
      </c>
      <c r="D208" s="71">
        <v>24</v>
      </c>
      <c r="E208" s="72"/>
      <c r="F208" s="72"/>
      <c r="G208" s="73" t="str">
        <f t="shared" si="4"/>
        <v/>
      </c>
    </row>
    <row r="209" spans="1:8" s="79" customFormat="1" ht="13" x14ac:dyDescent="0.25">
      <c r="A209" s="75" t="s">
        <v>335</v>
      </c>
      <c r="B209" s="77" t="s">
        <v>336</v>
      </c>
      <c r="C209" s="78" t="s">
        <v>6</v>
      </c>
      <c r="D209" s="71">
        <v>549</v>
      </c>
      <c r="E209" s="72"/>
      <c r="F209" s="72"/>
      <c r="G209" s="73" t="str">
        <f t="shared" si="4"/>
        <v/>
      </c>
    </row>
    <row r="210" spans="1:8" s="79" customFormat="1" ht="13" x14ac:dyDescent="0.25">
      <c r="A210" s="75" t="s">
        <v>337</v>
      </c>
      <c r="B210" s="77" t="s">
        <v>338</v>
      </c>
      <c r="C210" s="78" t="s">
        <v>288</v>
      </c>
      <c r="D210" s="71">
        <v>1065</v>
      </c>
      <c r="E210" s="72"/>
      <c r="F210" s="72"/>
      <c r="G210" s="73" t="str">
        <f t="shared" si="4"/>
        <v/>
      </c>
    </row>
    <row r="211" spans="1:8" s="79" customFormat="1" ht="26" x14ac:dyDescent="0.25">
      <c r="A211" s="75" t="s">
        <v>339</v>
      </c>
      <c r="B211" s="77" t="s">
        <v>340</v>
      </c>
      <c r="C211" s="78" t="s">
        <v>220</v>
      </c>
      <c r="D211" s="71">
        <v>1</v>
      </c>
      <c r="E211" s="72"/>
      <c r="F211" s="72"/>
      <c r="G211" s="73" t="str">
        <f t="shared" si="4"/>
        <v/>
      </c>
      <c r="H211" s="80">
        <f>SUM(G175:G211)</f>
        <v>0</v>
      </c>
    </row>
    <row r="212" spans="1:8" s="2" customFormat="1" ht="12.75" customHeight="1" x14ac:dyDescent="0.35">
      <c r="A212" s="62"/>
      <c r="B212" s="81"/>
      <c r="C212" s="53"/>
      <c r="D212" s="54"/>
      <c r="E212" s="55"/>
      <c r="F212" s="55"/>
      <c r="G212" s="50"/>
    </row>
    <row r="213" spans="1:8" ht="12.75" customHeight="1" thickBot="1" x14ac:dyDescent="0.35">
      <c r="A213" s="82"/>
      <c r="B213" s="83"/>
      <c r="C213" s="84"/>
      <c r="D213" s="85"/>
      <c r="E213" s="83"/>
      <c r="F213" s="86"/>
      <c r="G213" s="50" t="str">
        <f>+IF(F213&gt;0,+E213*F213,"")</f>
        <v/>
      </c>
    </row>
    <row r="214" spans="1:8" ht="25" customHeight="1" x14ac:dyDescent="0.25">
      <c r="A214" s="87"/>
      <c r="B214" s="88"/>
      <c r="C214" s="88"/>
      <c r="D214" s="88"/>
      <c r="E214" s="89" t="s">
        <v>341</v>
      </c>
      <c r="F214" s="90">
        <f>+SUM(G8:G213)</f>
        <v>0</v>
      </c>
      <c r="G214" s="91"/>
      <c r="H214" s="92">
        <f>SUM(H147:H211)</f>
        <v>0</v>
      </c>
    </row>
    <row r="215" spans="1:8" ht="15" customHeight="1" thickBot="1" x14ac:dyDescent="0.3">
      <c r="A215" s="93"/>
      <c r="B215" s="94"/>
      <c r="C215" s="94"/>
      <c r="D215" s="94"/>
      <c r="E215" s="95" t="s">
        <v>342</v>
      </c>
      <c r="F215" s="96">
        <f>F214*20/100</f>
        <v>0</v>
      </c>
      <c r="G215" s="97"/>
    </row>
    <row r="216" spans="1:8" ht="25" customHeight="1" thickBot="1" x14ac:dyDescent="0.3">
      <c r="A216" s="98"/>
      <c r="B216" s="99" t="s">
        <v>343</v>
      </c>
      <c r="C216" s="99"/>
      <c r="D216" s="99"/>
      <c r="E216" s="100"/>
      <c r="F216" s="101">
        <f>+SUM(F214:G215)</f>
        <v>0</v>
      </c>
      <c r="G216" s="102"/>
    </row>
    <row r="217" spans="1:8" ht="30" customHeight="1" x14ac:dyDescent="0.25">
      <c r="A217" s="103" t="s">
        <v>344</v>
      </c>
      <c r="B217" s="103"/>
      <c r="C217" s="103"/>
      <c r="D217" s="103"/>
      <c r="E217" s="103"/>
      <c r="F217" s="103"/>
      <c r="G217" s="103"/>
    </row>
    <row r="218" spans="1:8" ht="12" customHeight="1" x14ac:dyDescent="0.35">
      <c r="A218" s="1"/>
      <c r="B218" s="2"/>
      <c r="C218" s="3"/>
      <c r="D218" s="104"/>
      <c r="E218" s="104"/>
      <c r="F218" s="104"/>
      <c r="G218" s="5"/>
    </row>
    <row r="219" spans="1:8" ht="12" customHeight="1" x14ac:dyDescent="0.35">
      <c r="A219" s="1"/>
      <c r="B219" s="2"/>
      <c r="C219" s="3"/>
      <c r="D219" s="104"/>
      <c r="E219" s="104"/>
      <c r="F219" s="105"/>
      <c r="G219" s="5"/>
    </row>
    <row r="220" spans="1:8" ht="12" customHeight="1" x14ac:dyDescent="0.35">
      <c r="A220" s="1"/>
      <c r="B220" s="2"/>
      <c r="C220" s="3"/>
      <c r="D220" s="104"/>
      <c r="E220" s="104"/>
      <c r="F220" s="106"/>
      <c r="G220" s="5"/>
    </row>
    <row r="221" spans="1:8" ht="6" customHeight="1" x14ac:dyDescent="0.35">
      <c r="A221" s="1"/>
      <c r="B221" s="2"/>
      <c r="C221" s="3"/>
      <c r="D221" s="104"/>
      <c r="E221" s="104"/>
      <c r="F221" s="105"/>
      <c r="G221" s="5"/>
    </row>
    <row r="222" spans="1:8" ht="14.5" x14ac:dyDescent="0.35">
      <c r="A222" s="1"/>
      <c r="B222" s="2"/>
      <c r="C222" s="3"/>
      <c r="D222" s="104"/>
      <c r="E222" s="104"/>
      <c r="F222" s="107"/>
      <c r="G222" s="5"/>
    </row>
    <row r="223" spans="1:8" ht="14.5" x14ac:dyDescent="0.35">
      <c r="A223" s="1"/>
      <c r="B223" s="2"/>
      <c r="C223" s="3"/>
      <c r="D223" s="104"/>
      <c r="E223" s="104"/>
      <c r="F223" s="4"/>
      <c r="G223" s="5"/>
    </row>
    <row r="224" spans="1:8" ht="14.5" x14ac:dyDescent="0.35">
      <c r="A224" s="1"/>
      <c r="B224" s="2"/>
      <c r="C224" s="3"/>
      <c r="D224" s="104"/>
      <c r="E224" s="104"/>
      <c r="F224" s="4"/>
      <c r="G224" s="5"/>
    </row>
    <row r="225" spans="1:7" ht="14.5" x14ac:dyDescent="0.35">
      <c r="A225" s="1"/>
      <c r="B225" s="2"/>
      <c r="C225" s="3"/>
      <c r="D225" s="3"/>
      <c r="E225" s="3"/>
      <c r="F225" s="4"/>
      <c r="G225" s="5"/>
    </row>
    <row r="226" spans="1:7" ht="14.5" x14ac:dyDescent="0.35">
      <c r="A226" s="1"/>
      <c r="B226" s="2"/>
      <c r="C226" s="3"/>
      <c r="D226" s="3"/>
      <c r="E226" s="3"/>
      <c r="F226" s="4"/>
      <c r="G226" s="5"/>
    </row>
  </sheetData>
  <mergeCells count="12">
    <mergeCell ref="G5:G6"/>
    <mergeCell ref="F214:G214"/>
    <mergeCell ref="F215:G215"/>
    <mergeCell ref="B216:D216"/>
    <mergeCell ref="F216:G216"/>
    <mergeCell ref="A217:G217"/>
    <mergeCell ref="B2:F2"/>
    <mergeCell ref="A5:A6"/>
    <mergeCell ref="B5:B6"/>
    <mergeCell ref="C5:C6"/>
    <mergeCell ref="D5:E5"/>
    <mergeCell ref="F5:F6"/>
  </mergeCells>
  <printOptions horizontalCentered="1"/>
  <pageMargins left="0.23622047244094491" right="0.23622047244094491" top="0.59055118110236227" bottom="0.39370078740157483" header="0.19685039370078741" footer="0.19685039370078741"/>
  <pageSetup paperSize="9" fitToHeight="0" orientation="portrait" r:id="rId1"/>
  <headerFooter alignWithMargins="0">
    <oddHeader>&amp;CN° de Consultation 2020_50001_0044
Décomposition du Prix Global et Forfaitaire</oddHeader>
    <oddFooter>&amp;R&amp;P/&amp;N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01</vt:lpstr>
      <vt:lpstr>'01'!Impression_des_titres</vt:lpstr>
      <vt:lpstr>'01'!Zone_d_impression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 URBAIN</dc:creator>
  <cp:lastModifiedBy>Denis URBAIN</cp:lastModifiedBy>
  <dcterms:created xsi:type="dcterms:W3CDTF">2020-11-24T08:38:16Z</dcterms:created>
  <dcterms:modified xsi:type="dcterms:W3CDTF">2020-11-24T08:38:50Z</dcterms:modified>
</cp:coreProperties>
</file>