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1" l="1"/>
  <c r="D25" i="1"/>
  <c r="D26" i="1"/>
  <c r="D13" i="1"/>
  <c r="G13" i="1"/>
  <c r="D15" i="1"/>
  <c r="G15" i="1"/>
  <c r="D17" i="1"/>
  <c r="G17" i="1"/>
  <c r="G21" i="1"/>
  <c r="G25" i="1"/>
  <c r="G26" i="1"/>
  <c r="G27" i="1"/>
  <c r="G35" i="1"/>
  <c r="G36" i="1"/>
  <c r="G37" i="1"/>
  <c r="G41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G53" i="1"/>
  <c r="G57" i="1"/>
  <c r="D61" i="1"/>
  <c r="G61" i="1"/>
  <c r="G65" i="1"/>
  <c r="G67" i="1"/>
</calcChain>
</file>

<file path=xl/sharedStrings.xml><?xml version="1.0" encoding="utf-8"?>
<sst xmlns="http://schemas.openxmlformats.org/spreadsheetml/2006/main" count="109" uniqueCount="82">
  <si>
    <t>MAC - Marseille</t>
  </si>
  <si>
    <t xml:space="preserve">DCE DPGF </t>
  </si>
  <si>
    <t xml:space="preserve"> </t>
  </si>
  <si>
    <t>n°</t>
  </si>
  <si>
    <t>Désignation</t>
  </si>
  <si>
    <t>Unité</t>
  </si>
  <si>
    <t>Qté MOE</t>
  </si>
  <si>
    <t>Qté ENT</t>
  </si>
  <si>
    <t>PU HT</t>
  </si>
  <si>
    <t>Total HT</t>
  </si>
  <si>
    <t>05 - CLOISONS - DOUBLAGES - FAUX PLAFOND - PEINTURE - NETTOYAGE</t>
  </si>
  <si>
    <t>DOUBLAGES PERIPHERIQUE AVEC ISOLATION</t>
  </si>
  <si>
    <t>5.2.1</t>
  </si>
  <si>
    <t>Doublage Placoplâtre sur ossatures Murs Périphériques avec Isolation</t>
  </si>
  <si>
    <t>Isolation Thermique des façades</t>
  </si>
  <si>
    <t>m2</t>
  </si>
  <si>
    <t>Etanchéité à l'air</t>
  </si>
  <si>
    <t>Doublage Placoplâtre Murs Périphériques</t>
  </si>
  <si>
    <t>Doublage Placoplâtre Murs Muséographie</t>
  </si>
  <si>
    <t>5.2.1.4</t>
  </si>
  <si>
    <t>Doublage Placoplâtre Murs intérieurs</t>
  </si>
  <si>
    <t>5.4</t>
  </si>
  <si>
    <t>CLOISONNEMENT</t>
  </si>
  <si>
    <t>5.4.1.2</t>
  </si>
  <si>
    <t>Cloison Sèche 98/48 Duo Tech</t>
  </si>
  <si>
    <t>5.4.1.3</t>
  </si>
  <si>
    <t>Plus value pour plaque hydrofuge PPM</t>
  </si>
  <si>
    <t>5.4.1.1</t>
  </si>
  <si>
    <t>Reprises placoplâtre diverses</t>
  </si>
  <si>
    <t>ens</t>
  </si>
  <si>
    <t>5.5</t>
  </si>
  <si>
    <t>GAINES TECHNIQUES</t>
  </si>
  <si>
    <t>5.5.1.1</t>
  </si>
  <si>
    <t>Gaines verticales pour lot techniques CF 1H</t>
  </si>
  <si>
    <t>PM</t>
  </si>
  <si>
    <t>5.7</t>
  </si>
  <si>
    <t>FAUX PLAFOND</t>
  </si>
  <si>
    <t>5.7.1.2</t>
  </si>
  <si>
    <t>Faux plafond plaque de plâtre sur ossature métalique hall</t>
  </si>
  <si>
    <t>5.7.2.2</t>
  </si>
  <si>
    <t>Faux plafond en dalles minérales 60x60</t>
  </si>
  <si>
    <t>5.7.2.3</t>
  </si>
  <si>
    <t>Faux Plafond Absorbants Tissu tendu</t>
  </si>
  <si>
    <t>5.8</t>
  </si>
  <si>
    <t>PEINTURES INTERIEURES</t>
  </si>
  <si>
    <t>Peinture Acrylique mat sur plafond salle exposition</t>
  </si>
  <si>
    <t>5.8.2.3</t>
  </si>
  <si>
    <t>Peinture Acrylique mat sur plafond réserves (noir)</t>
  </si>
  <si>
    <t>Peinture Acrylique mat sur plafond hall (noir)</t>
  </si>
  <si>
    <t>5.8.2.4</t>
  </si>
  <si>
    <t>Peinture Acrylique satinée sur mur périphériques salle exposition</t>
  </si>
  <si>
    <t>Peinture Acrylique satinée sur mur  salle exposition</t>
  </si>
  <si>
    <t>Peinture Acrylique satinée sur mur périphériques réserves</t>
  </si>
  <si>
    <t>Peinture Acrylique satinée sur mur  réserves</t>
  </si>
  <si>
    <t>Peinture Acrylique satinée sur mur  hall</t>
  </si>
  <si>
    <t>Peinture Acrylique satinée sur mur  poste de sécurité</t>
  </si>
  <si>
    <t>5.8.3</t>
  </si>
  <si>
    <t>PEINTURES SUR OUVRAGES BOIS</t>
  </si>
  <si>
    <t>5.8.3.1</t>
  </si>
  <si>
    <t>Laque sur bois Intérieurs en "Quantités non Définies".</t>
  </si>
  <si>
    <t>5.8.4</t>
  </si>
  <si>
    <t>PEINTURES SUR OUVRAGES METAL</t>
  </si>
  <si>
    <t>5.8.4.1</t>
  </si>
  <si>
    <t>Peinture anticorrosion environnementale sur ouvrages métalliques "Quantités non Définies".</t>
  </si>
  <si>
    <t>5.9</t>
  </si>
  <si>
    <t>NETTOYAGE</t>
  </si>
  <si>
    <t>Nettoyage des locaux avant livraison</t>
  </si>
  <si>
    <t>5.10</t>
  </si>
  <si>
    <t>INTERVENTION SOUS SECTION 4</t>
  </si>
  <si>
    <t>Intervention sous parois amiantés</t>
  </si>
  <si>
    <t>U</t>
  </si>
  <si>
    <t>TOTAL BASE HT</t>
  </si>
  <si>
    <t>TVA 20%</t>
  </si>
  <si>
    <t>TOTAL TTC</t>
  </si>
  <si>
    <t>Les quantités indiquées au présent DPGF sont données à titre indicatif, l'entreprise se doit de les vérifier pour validation.</t>
  </si>
  <si>
    <t>Mention manuscrite</t>
  </si>
  <si>
    <t>"Lu et approuvé"</t>
  </si>
  <si>
    <t>Signature de l'entrepreneur</t>
  </si>
  <si>
    <t>5.2.1.1</t>
  </si>
  <si>
    <t>5.2.1.2</t>
  </si>
  <si>
    <t>5.2.1.3</t>
  </si>
  <si>
    <t>5.8.1.1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</si>
</sst>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D_A_-;\-* #,##0.00\ _D_A_-;_-* &quot;-&quot;??\ _D_A_-;_-@_-"/>
    <numFmt numFmtId="164" formatCode="_-* #,##0\ _€_-;\-* #,##0\ _€_-;_-* &quot;- &quot;_€_-;_-@_-"/>
    <numFmt numFmtId="165" formatCode="#,##0.00&quot; €&quot;"/>
    <numFmt numFmtId="166" formatCode="_-* #,##0.00&quot; €&quot;_-;\-* #,##0.00&quot; €&quot;_-;_-* \-??&quot; €&quot;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</font>
    <font>
      <sz val="20"/>
      <name val="Arial"/>
      <family val="2"/>
    </font>
    <font>
      <b/>
      <sz val="10"/>
      <name val="Calibri"/>
      <family val="2"/>
    </font>
    <font>
      <b/>
      <sz val="11"/>
      <color indexed="9"/>
      <name val="Calibri"/>
      <family val="2"/>
    </font>
    <font>
      <i/>
      <sz val="10"/>
      <color indexed="30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i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2">
    <xf numFmtId="0" fontId="0" fillId="0" borderId="0" xfId="0"/>
    <xf numFmtId="0" fontId="2" fillId="0" borderId="0" xfId="0" applyFont="1"/>
    <xf numFmtId="4" fontId="0" fillId="0" borderId="0" xfId="0" applyNumberFormat="1"/>
    <xf numFmtId="0" fontId="3" fillId="0" borderId="0" xfId="0" applyFont="1" applyFill="1" applyAlignment="1">
      <alignment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166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horizontal="right" vertical="center"/>
    </xf>
    <xf numFmtId="14" fontId="8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166" fontId="9" fillId="0" borderId="10" xfId="0" applyNumberFormat="1" applyFont="1" applyFill="1" applyBorder="1" applyAlignment="1">
      <alignment vertical="center"/>
    </xf>
    <xf numFmtId="166" fontId="9" fillId="0" borderId="11" xfId="0" applyNumberFormat="1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/>
    </xf>
    <xf numFmtId="3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66" fontId="9" fillId="0" borderId="13" xfId="0" applyNumberFormat="1" applyFont="1" applyFill="1" applyBorder="1" applyAlignment="1">
      <alignment vertical="center"/>
    </xf>
    <xf numFmtId="166" fontId="9" fillId="0" borderId="14" xfId="1" applyNumberFormat="1" applyFont="1" applyFill="1" applyBorder="1" applyAlignment="1" applyProtection="1">
      <alignment horizontal="right"/>
    </xf>
    <xf numFmtId="0" fontId="6" fillId="0" borderId="15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vertical="center"/>
    </xf>
    <xf numFmtId="166" fontId="6" fillId="0" borderId="14" xfId="1" applyNumberFormat="1" applyFont="1" applyFill="1" applyBorder="1" applyAlignment="1" applyProtection="1">
      <alignment horizontal="right"/>
    </xf>
    <xf numFmtId="0" fontId="9" fillId="0" borderId="10" xfId="2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vertical="center"/>
    </xf>
    <xf numFmtId="166" fontId="9" fillId="0" borderId="23" xfId="1" applyNumberFormat="1" applyFont="1" applyFill="1" applyBorder="1" applyAlignment="1" applyProtection="1">
      <alignment horizontal="right"/>
    </xf>
    <xf numFmtId="0" fontId="15" fillId="0" borderId="0" xfId="0" applyFont="1" applyFill="1" applyAlignment="1">
      <alignment horizontal="left" vertical="center"/>
    </xf>
    <xf numFmtId="0" fontId="15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horizontal="center" vertical="center"/>
    </xf>
    <xf numFmtId="3" fontId="15" fillId="0" borderId="25" xfId="0" applyNumberFormat="1" applyFont="1" applyFill="1" applyBorder="1" applyAlignment="1">
      <alignment horizontal="center" vertical="center"/>
    </xf>
    <xf numFmtId="166" fontId="15" fillId="0" borderId="25" xfId="0" applyNumberFormat="1" applyFont="1" applyFill="1" applyBorder="1" applyAlignment="1">
      <alignment vertical="center"/>
    </xf>
    <xf numFmtId="166" fontId="15" fillId="0" borderId="26" xfId="0" applyNumberFormat="1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166" fontId="9" fillId="0" borderId="29" xfId="0" applyNumberFormat="1" applyFont="1" applyFill="1" applyBorder="1" applyAlignment="1">
      <alignment vertical="center"/>
    </xf>
    <xf numFmtId="166" fontId="6" fillId="0" borderId="30" xfId="0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0" borderId="0" xfId="0" applyNumberFormat="1" applyFill="1" applyAlignment="1">
      <alignment horizontal="right"/>
    </xf>
    <xf numFmtId="0" fontId="16" fillId="0" borderId="0" xfId="0" applyFont="1" applyFill="1" applyAlignment="1">
      <alignment horizontal="left"/>
    </xf>
    <xf numFmtId="0" fontId="0" fillId="0" borderId="0" xfId="0" applyFill="1"/>
    <xf numFmtId="0" fontId="17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7" fillId="0" borderId="0" xfId="0" applyFont="1" applyFill="1"/>
    <xf numFmtId="3" fontId="17" fillId="0" borderId="0" xfId="0" applyNumberFormat="1" applyFont="1" applyFill="1" applyAlignment="1">
      <alignment horizontal="center"/>
    </xf>
    <xf numFmtId="4" fontId="17" fillId="0" borderId="0" xfId="0" applyNumberFormat="1" applyFont="1" applyFill="1" applyAlignment="1">
      <alignment horizontal="center"/>
    </xf>
    <xf numFmtId="166" fontId="17" fillId="0" borderId="0" xfId="0" applyNumberFormat="1" applyFont="1" applyFill="1" applyAlignment="1">
      <alignment horizontal="center"/>
    </xf>
    <xf numFmtId="166" fontId="17" fillId="0" borderId="0" xfId="0" applyNumberFormat="1" applyFont="1" applyFill="1" applyAlignment="1">
      <alignment horizontal="right"/>
    </xf>
    <xf numFmtId="166" fontId="20" fillId="0" borderId="0" xfId="0" applyNumberFormat="1" applyFont="1" applyFill="1" applyAlignment="1">
      <alignment horizontal="center"/>
    </xf>
    <xf numFmtId="166" fontId="21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</cellXfs>
  <cellStyles count="3">
    <cellStyle name="Milliers" xfId="1" builtinId="3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18" workbookViewId="0">
      <selection activeCell="A42" sqref="A42"/>
    </sheetView>
  </sheetViews>
  <sheetFormatPr baseColWidth="10" defaultRowHeight="15" x14ac:dyDescent="0"/>
  <cols>
    <col min="1" max="1" width="7.33203125" customWidth="1"/>
    <col min="2" max="2" width="76.33203125" customWidth="1"/>
    <col min="7" max="7" width="13" bestFit="1" customWidth="1"/>
  </cols>
  <sheetData>
    <row r="1" spans="1:7">
      <c r="A1" s="1"/>
      <c r="D1" s="2"/>
      <c r="E1" s="2"/>
      <c r="F1" s="2"/>
    </row>
    <row r="2" spans="1:7" ht="25">
      <c r="A2" s="3"/>
      <c r="B2" s="3" t="s">
        <v>0</v>
      </c>
      <c r="C2" s="4"/>
      <c r="D2" s="5"/>
      <c r="E2" s="6"/>
      <c r="F2" s="7"/>
      <c r="G2" s="8"/>
    </row>
    <row r="3" spans="1:7">
      <c r="A3" s="9"/>
      <c r="B3" s="10" t="s">
        <v>1</v>
      </c>
      <c r="C3" s="11"/>
      <c r="D3" s="12"/>
      <c r="E3" s="13"/>
      <c r="F3" s="14"/>
      <c r="G3" s="15"/>
    </row>
    <row r="4" spans="1:7" ht="16" thickBot="1">
      <c r="A4" s="9"/>
      <c r="B4" s="16" t="s">
        <v>2</v>
      </c>
      <c r="C4" s="17"/>
      <c r="D4" s="12"/>
      <c r="E4" s="17"/>
      <c r="F4" s="14"/>
      <c r="G4" s="14"/>
    </row>
    <row r="5" spans="1:7">
      <c r="A5" s="18" t="s">
        <v>3</v>
      </c>
      <c r="B5" s="19" t="s">
        <v>4</v>
      </c>
      <c r="C5" s="20" t="s">
        <v>5</v>
      </c>
      <c r="D5" s="21" t="s">
        <v>6</v>
      </c>
      <c r="E5" s="20" t="s">
        <v>7</v>
      </c>
      <c r="F5" s="22" t="s">
        <v>8</v>
      </c>
      <c r="G5" s="23" t="s">
        <v>9</v>
      </c>
    </row>
    <row r="6" spans="1:7">
      <c r="A6" s="24"/>
      <c r="B6" s="25" t="s">
        <v>10</v>
      </c>
      <c r="C6" s="26"/>
      <c r="D6" s="27"/>
      <c r="E6" s="28"/>
      <c r="F6" s="29"/>
      <c r="G6" s="30"/>
    </row>
    <row r="7" spans="1:7">
      <c r="A7" s="31"/>
      <c r="B7" s="32"/>
      <c r="C7" s="33"/>
      <c r="D7" s="34"/>
      <c r="E7" s="33"/>
      <c r="F7" s="35"/>
      <c r="G7" s="36"/>
    </row>
    <row r="8" spans="1:7">
      <c r="A8" s="37"/>
      <c r="B8" s="38"/>
      <c r="C8" s="33"/>
      <c r="D8" s="39"/>
      <c r="E8" s="40"/>
      <c r="F8" s="41"/>
      <c r="G8" s="42"/>
    </row>
    <row r="9" spans="1:7">
      <c r="A9" s="43" t="s">
        <v>12</v>
      </c>
      <c r="B9" s="38" t="s">
        <v>11</v>
      </c>
      <c r="C9" s="33"/>
      <c r="D9" s="39"/>
      <c r="E9" s="40"/>
      <c r="F9" s="41"/>
      <c r="G9" s="42"/>
    </row>
    <row r="10" spans="1:7">
      <c r="A10" s="43"/>
      <c r="B10" s="38"/>
      <c r="C10" s="33"/>
      <c r="D10" s="39"/>
      <c r="E10" s="40"/>
      <c r="F10" s="41"/>
      <c r="G10" s="42"/>
    </row>
    <row r="11" spans="1:7">
      <c r="A11" s="43" t="s">
        <v>78</v>
      </c>
      <c r="B11" s="38" t="s">
        <v>13</v>
      </c>
      <c r="C11" s="33"/>
      <c r="D11" s="39"/>
      <c r="E11" s="33"/>
      <c r="F11" s="41"/>
      <c r="G11" s="42"/>
    </row>
    <row r="12" spans="1:7">
      <c r="A12" s="43"/>
      <c r="B12" s="38"/>
      <c r="C12" s="33"/>
      <c r="D12" s="39"/>
      <c r="E12" s="40"/>
      <c r="F12" s="41"/>
      <c r="G12" s="42"/>
    </row>
    <row r="13" spans="1:7">
      <c r="A13" s="44" t="s">
        <v>79</v>
      </c>
      <c r="B13" s="45" t="s">
        <v>14</v>
      </c>
      <c r="C13" s="33" t="s">
        <v>15</v>
      </c>
      <c r="D13" s="46">
        <f>626+238+46</f>
        <v>910</v>
      </c>
      <c r="E13" s="47"/>
      <c r="F13" s="48"/>
      <c r="G13" s="49">
        <f>D13*F13</f>
        <v>0</v>
      </c>
    </row>
    <row r="14" spans="1:7">
      <c r="A14" s="43"/>
      <c r="B14" s="38"/>
      <c r="C14" s="33"/>
      <c r="D14" s="46"/>
      <c r="E14" s="40"/>
      <c r="F14" s="41"/>
      <c r="G14" s="42"/>
    </row>
    <row r="15" spans="1:7">
      <c r="A15" s="44" t="s">
        <v>80</v>
      </c>
      <c r="B15" s="45" t="s">
        <v>16</v>
      </c>
      <c r="C15" s="33" t="s">
        <v>15</v>
      </c>
      <c r="D15" s="46">
        <f>D13</f>
        <v>910</v>
      </c>
      <c r="E15" s="47"/>
      <c r="F15" s="48"/>
      <c r="G15" s="49">
        <f>D15*F15</f>
        <v>0</v>
      </c>
    </row>
    <row r="16" spans="1:7">
      <c r="A16" s="43"/>
      <c r="B16" s="38"/>
      <c r="C16" s="33"/>
      <c r="D16" s="46"/>
      <c r="E16" s="40"/>
      <c r="F16" s="41"/>
      <c r="G16" s="42"/>
    </row>
    <row r="17" spans="1:7">
      <c r="A17" s="43" t="s">
        <v>78</v>
      </c>
      <c r="B17" s="50" t="s">
        <v>17</v>
      </c>
      <c r="C17" s="33" t="s">
        <v>15</v>
      </c>
      <c r="D17" s="46">
        <f>D13</f>
        <v>910</v>
      </c>
      <c r="E17" s="47"/>
      <c r="F17" s="48"/>
      <c r="G17" s="49">
        <f>D17*F17</f>
        <v>0</v>
      </c>
    </row>
    <row r="18" spans="1:7">
      <c r="A18" s="37"/>
      <c r="B18" s="38"/>
      <c r="C18" s="33"/>
      <c r="D18" s="46"/>
      <c r="E18" s="40"/>
      <c r="F18" s="41"/>
      <c r="G18" s="42"/>
    </row>
    <row r="19" spans="1:7">
      <c r="A19" s="51"/>
      <c r="B19" s="52" t="s">
        <v>18</v>
      </c>
      <c r="C19" s="33"/>
      <c r="D19" s="46"/>
      <c r="E19" s="40"/>
      <c r="F19" s="41"/>
      <c r="G19" s="42"/>
    </row>
    <row r="20" spans="1:7">
      <c r="A20" s="37"/>
      <c r="B20" s="38"/>
      <c r="C20" s="33"/>
      <c r="D20" s="53"/>
      <c r="E20" s="40"/>
      <c r="F20" s="41"/>
      <c r="G20" s="42"/>
    </row>
    <row r="21" spans="1:7">
      <c r="A21" s="37" t="s">
        <v>19</v>
      </c>
      <c r="B21" s="50" t="s">
        <v>20</v>
      </c>
      <c r="C21" s="33" t="s">
        <v>15</v>
      </c>
      <c r="D21" s="46">
        <v>1864.96</v>
      </c>
      <c r="E21" s="47"/>
      <c r="F21" s="48"/>
      <c r="G21" s="49">
        <f>D21*F21</f>
        <v>0</v>
      </c>
    </row>
    <row r="22" spans="1:7">
      <c r="A22" s="37"/>
      <c r="B22" s="50"/>
      <c r="C22" s="33"/>
      <c r="D22" s="46"/>
      <c r="E22" s="47"/>
      <c r="F22" s="48"/>
      <c r="G22" s="49"/>
    </row>
    <row r="23" spans="1:7">
      <c r="A23" s="37" t="s">
        <v>21</v>
      </c>
      <c r="B23" s="38" t="s">
        <v>22</v>
      </c>
      <c r="C23" s="33"/>
      <c r="D23" s="46"/>
      <c r="E23" s="47"/>
      <c r="F23" s="48"/>
      <c r="G23" s="49"/>
    </row>
    <row r="24" spans="1:7">
      <c r="A24" s="37"/>
      <c r="B24" s="50"/>
      <c r="C24" s="33"/>
      <c r="D24" s="46"/>
      <c r="E24" s="47"/>
      <c r="F24" s="48"/>
      <c r="G24" s="49"/>
    </row>
    <row r="25" spans="1:7">
      <c r="A25" s="37" t="s">
        <v>23</v>
      </c>
      <c r="B25" s="50" t="s">
        <v>24</v>
      </c>
      <c r="C25" s="33" t="s">
        <v>15</v>
      </c>
      <c r="D25" s="46">
        <f>(4.2+2)*3</f>
        <v>18.600000000000001</v>
      </c>
      <c r="E25" s="47"/>
      <c r="F25" s="48"/>
      <c r="G25" s="49">
        <f>F25*D25</f>
        <v>0</v>
      </c>
    </row>
    <row r="26" spans="1:7">
      <c r="A26" s="37" t="s">
        <v>25</v>
      </c>
      <c r="B26" s="50" t="s">
        <v>26</v>
      </c>
      <c r="C26" s="33" t="s">
        <v>15</v>
      </c>
      <c r="D26" s="46">
        <f>12.6</f>
        <v>12.6</v>
      </c>
      <c r="E26" s="47"/>
      <c r="F26" s="48"/>
      <c r="G26" s="49">
        <f>F26*D26</f>
        <v>0</v>
      </c>
    </row>
    <row r="27" spans="1:7">
      <c r="A27" s="37" t="s">
        <v>27</v>
      </c>
      <c r="B27" s="50" t="s">
        <v>28</v>
      </c>
      <c r="C27" s="33" t="s">
        <v>29</v>
      </c>
      <c r="D27" s="46">
        <v>1</v>
      </c>
      <c r="E27" s="47"/>
      <c r="F27" s="48"/>
      <c r="G27" s="49">
        <f>F27*D27</f>
        <v>0</v>
      </c>
    </row>
    <row r="28" spans="1:7">
      <c r="A28" s="37"/>
      <c r="B28" s="50"/>
      <c r="C28" s="33"/>
      <c r="D28" s="46"/>
      <c r="E28" s="47"/>
      <c r="F28" s="48"/>
      <c r="G28" s="49"/>
    </row>
    <row r="29" spans="1:7">
      <c r="A29" s="37" t="s">
        <v>30</v>
      </c>
      <c r="B29" s="38" t="s">
        <v>31</v>
      </c>
      <c r="C29" s="33"/>
      <c r="D29" s="46"/>
      <c r="E29" s="47"/>
      <c r="F29" s="48"/>
      <c r="G29" s="49"/>
    </row>
    <row r="30" spans="1:7">
      <c r="A30" s="37"/>
      <c r="B30" s="50"/>
      <c r="C30" s="33"/>
      <c r="D30" s="46"/>
      <c r="E30" s="47"/>
      <c r="F30" s="48"/>
      <c r="G30" s="49"/>
    </row>
    <row r="31" spans="1:7">
      <c r="A31" s="37" t="s">
        <v>32</v>
      </c>
      <c r="B31" s="50" t="s">
        <v>33</v>
      </c>
      <c r="C31" s="54" t="s">
        <v>34</v>
      </c>
      <c r="D31" s="46"/>
      <c r="E31" s="47"/>
      <c r="F31" s="48"/>
      <c r="G31" s="49"/>
    </row>
    <row r="32" spans="1:7">
      <c r="A32" s="37"/>
      <c r="B32" s="50"/>
      <c r="C32" s="33"/>
      <c r="D32" s="46"/>
      <c r="E32" s="47"/>
      <c r="F32" s="48"/>
      <c r="G32" s="49"/>
    </row>
    <row r="33" spans="1:7">
      <c r="A33" s="37" t="s">
        <v>35</v>
      </c>
      <c r="B33" s="38" t="s">
        <v>36</v>
      </c>
      <c r="C33" s="33"/>
      <c r="D33" s="46"/>
      <c r="E33" s="47"/>
      <c r="F33" s="48"/>
      <c r="G33" s="49"/>
    </row>
    <row r="34" spans="1:7">
      <c r="A34" s="37"/>
      <c r="B34" s="50"/>
      <c r="C34" s="33"/>
      <c r="D34" s="46"/>
      <c r="E34" s="47"/>
      <c r="F34" s="48"/>
      <c r="G34" s="49"/>
    </row>
    <row r="35" spans="1:7">
      <c r="A35" s="37" t="s">
        <v>37</v>
      </c>
      <c r="B35" s="50" t="s">
        <v>38</v>
      </c>
      <c r="C35" s="33" t="s">
        <v>15</v>
      </c>
      <c r="D35" s="46">
        <v>23.5</v>
      </c>
      <c r="E35" s="47"/>
      <c r="F35" s="48"/>
      <c r="G35" s="49">
        <f>F35*D35</f>
        <v>0</v>
      </c>
    </row>
    <row r="36" spans="1:7">
      <c r="A36" s="37" t="s">
        <v>39</v>
      </c>
      <c r="B36" s="50" t="s">
        <v>40</v>
      </c>
      <c r="C36" s="33" t="s">
        <v>15</v>
      </c>
      <c r="D36" s="46">
        <v>35</v>
      </c>
      <c r="E36" s="47"/>
      <c r="F36" s="48"/>
      <c r="G36" s="49">
        <f>F36*D36</f>
        <v>0</v>
      </c>
    </row>
    <row r="37" spans="1:7">
      <c r="A37" s="37" t="s">
        <v>41</v>
      </c>
      <c r="B37" s="50" t="s">
        <v>42</v>
      </c>
      <c r="C37" s="33" t="s">
        <v>15</v>
      </c>
      <c r="D37" s="46">
        <v>110</v>
      </c>
      <c r="E37" s="47"/>
      <c r="F37" s="48"/>
      <c r="G37" s="49">
        <f>F37*D37</f>
        <v>0</v>
      </c>
    </row>
    <row r="38" spans="1:7">
      <c r="A38" s="37"/>
      <c r="B38" s="50"/>
      <c r="C38" s="33"/>
      <c r="D38" s="46"/>
      <c r="E38" s="47"/>
      <c r="F38" s="48"/>
      <c r="G38" s="49"/>
    </row>
    <row r="39" spans="1:7">
      <c r="A39" s="37" t="s">
        <v>43</v>
      </c>
      <c r="B39" s="38" t="s">
        <v>44</v>
      </c>
      <c r="C39" s="33"/>
      <c r="D39" s="46"/>
      <c r="E39" s="47"/>
      <c r="F39" s="48"/>
      <c r="G39" s="49"/>
    </row>
    <row r="40" spans="1:7">
      <c r="A40" s="37"/>
      <c r="B40" s="38"/>
      <c r="C40" s="33"/>
      <c r="D40" s="46"/>
      <c r="E40" s="47"/>
      <c r="F40" s="48"/>
      <c r="G40" s="49"/>
    </row>
    <row r="41" spans="1:7">
      <c r="A41" s="37" t="s">
        <v>81</v>
      </c>
      <c r="B41" s="50" t="s">
        <v>45</v>
      </c>
      <c r="C41" s="33" t="s">
        <v>15</v>
      </c>
      <c r="D41" s="46">
        <f>(8.84*42)*9</f>
        <v>3341.5199999999995</v>
      </c>
      <c r="E41" s="47"/>
      <c r="F41" s="48"/>
      <c r="G41" s="49">
        <f t="shared" ref="G41:G49" si="0">F41*D41</f>
        <v>0</v>
      </c>
    </row>
    <row r="42" spans="1:7">
      <c r="A42" s="37" t="s">
        <v>46</v>
      </c>
      <c r="B42" s="50" t="s">
        <v>47</v>
      </c>
      <c r="C42" s="33" t="s">
        <v>15</v>
      </c>
      <c r="D42" s="46">
        <v>669</v>
      </c>
      <c r="E42" s="47"/>
      <c r="F42" s="48"/>
      <c r="G42" s="49">
        <f t="shared" si="0"/>
        <v>0</v>
      </c>
    </row>
    <row r="43" spans="1:7">
      <c r="A43" s="55" t="s">
        <v>46</v>
      </c>
      <c r="B43" s="56" t="s">
        <v>48</v>
      </c>
      <c r="C43" s="33" t="s">
        <v>15</v>
      </c>
      <c r="D43" s="46">
        <f>D37</f>
        <v>110</v>
      </c>
      <c r="E43" s="47"/>
      <c r="F43" s="48"/>
      <c r="G43" s="49">
        <f t="shared" si="0"/>
        <v>0</v>
      </c>
    </row>
    <row r="44" spans="1:7">
      <c r="A44" s="55" t="s">
        <v>49</v>
      </c>
      <c r="B44" s="56" t="s">
        <v>50</v>
      </c>
      <c r="C44" s="33" t="s">
        <v>15</v>
      </c>
      <c r="D44" s="46">
        <f>(18*28.75)+(24.8+42)*3.1</f>
        <v>724.57999999999993</v>
      </c>
      <c r="E44" s="47"/>
      <c r="F44" s="48"/>
      <c r="G44" s="49">
        <f t="shared" si="0"/>
        <v>0</v>
      </c>
    </row>
    <row r="45" spans="1:7">
      <c r="A45" s="55" t="s">
        <v>49</v>
      </c>
      <c r="B45" s="56" t="s">
        <v>51</v>
      </c>
      <c r="C45" s="33" t="s">
        <v>15</v>
      </c>
      <c r="D45" s="46">
        <f>(16.4+16.4+42.4)*8*3.1</f>
        <v>1864.9599999999998</v>
      </c>
      <c r="E45" s="47"/>
      <c r="F45" s="48"/>
      <c r="G45" s="49">
        <f t="shared" si="0"/>
        <v>0</v>
      </c>
    </row>
    <row r="46" spans="1:7">
      <c r="A46" s="55" t="s">
        <v>49</v>
      </c>
      <c r="B46" s="56" t="s">
        <v>52</v>
      </c>
      <c r="C46" s="33" t="s">
        <v>15</v>
      </c>
      <c r="D46" s="46">
        <f>(21.25+25)*3.5</f>
        <v>161.875</v>
      </c>
      <c r="E46" s="47"/>
      <c r="F46" s="48"/>
      <c r="G46" s="49">
        <f t="shared" si="0"/>
        <v>0</v>
      </c>
    </row>
    <row r="47" spans="1:7">
      <c r="A47" s="55" t="s">
        <v>49</v>
      </c>
      <c r="B47" s="56" t="s">
        <v>53</v>
      </c>
      <c r="C47" s="33" t="s">
        <v>15</v>
      </c>
      <c r="D47" s="46">
        <f>(40+(8*4.8)*3.5)</f>
        <v>174.4</v>
      </c>
      <c r="E47" s="47"/>
      <c r="F47" s="48"/>
      <c r="G47" s="49">
        <f t="shared" si="0"/>
        <v>0</v>
      </c>
    </row>
    <row r="48" spans="1:7">
      <c r="A48" s="55" t="s">
        <v>49</v>
      </c>
      <c r="B48" s="56" t="s">
        <v>54</v>
      </c>
      <c r="C48" s="33" t="s">
        <v>15</v>
      </c>
      <c r="D48" s="46">
        <f>(6.13+8.22+8.56+16.83)*3.47*1.2</f>
        <v>165.47736</v>
      </c>
      <c r="E48" s="47"/>
      <c r="F48" s="48"/>
      <c r="G48" s="49">
        <f t="shared" si="0"/>
        <v>0</v>
      </c>
    </row>
    <row r="49" spans="1:7">
      <c r="A49" s="55" t="s">
        <v>49</v>
      </c>
      <c r="B49" s="56" t="s">
        <v>55</v>
      </c>
      <c r="C49" s="33" t="s">
        <v>15</v>
      </c>
      <c r="D49" s="46">
        <f>21*3</f>
        <v>63</v>
      </c>
      <c r="E49" s="47"/>
      <c r="F49" s="48"/>
      <c r="G49" s="49">
        <f t="shared" si="0"/>
        <v>0</v>
      </c>
    </row>
    <row r="50" spans="1:7">
      <c r="A50" s="37"/>
      <c r="B50" s="50"/>
      <c r="C50" s="33"/>
      <c r="D50" s="46"/>
      <c r="E50" s="47"/>
      <c r="F50" s="48"/>
      <c r="G50" s="49"/>
    </row>
    <row r="51" spans="1:7">
      <c r="A51" s="37" t="s">
        <v>56</v>
      </c>
      <c r="B51" s="38" t="s">
        <v>57</v>
      </c>
      <c r="C51" s="33"/>
      <c r="D51" s="46"/>
      <c r="E51" s="47"/>
      <c r="F51" s="48"/>
      <c r="G51" s="49"/>
    </row>
    <row r="52" spans="1:7">
      <c r="A52" s="37"/>
      <c r="B52" s="50"/>
      <c r="C52" s="33"/>
      <c r="D52" s="46"/>
      <c r="E52" s="47"/>
      <c r="F52" s="48"/>
      <c r="G52" s="49"/>
    </row>
    <row r="53" spans="1:7">
      <c r="A53" s="37" t="s">
        <v>58</v>
      </c>
      <c r="B53" s="50" t="s">
        <v>59</v>
      </c>
      <c r="C53" s="33" t="s">
        <v>29</v>
      </c>
      <c r="D53" s="46">
        <v>1</v>
      </c>
      <c r="E53" s="47"/>
      <c r="F53" s="48"/>
      <c r="G53" s="49">
        <f>F53*D53</f>
        <v>0</v>
      </c>
    </row>
    <row r="54" spans="1:7">
      <c r="A54" s="37"/>
      <c r="B54" s="50"/>
      <c r="C54" s="33"/>
      <c r="D54" s="46"/>
      <c r="E54" s="47"/>
      <c r="F54" s="48"/>
      <c r="G54" s="49"/>
    </row>
    <row r="55" spans="1:7">
      <c r="A55" s="37" t="s">
        <v>60</v>
      </c>
      <c r="B55" s="38" t="s">
        <v>61</v>
      </c>
      <c r="C55" s="33"/>
      <c r="D55" s="46"/>
      <c r="E55" s="47"/>
      <c r="F55" s="48"/>
      <c r="G55" s="49"/>
    </row>
    <row r="56" spans="1:7">
      <c r="A56" s="37"/>
      <c r="B56" s="50"/>
      <c r="C56" s="33"/>
      <c r="D56" s="46"/>
      <c r="E56" s="47"/>
      <c r="F56" s="48"/>
      <c r="G56" s="49"/>
    </row>
    <row r="57" spans="1:7">
      <c r="A57" s="37" t="s">
        <v>62</v>
      </c>
      <c r="B57" s="50" t="s">
        <v>63</v>
      </c>
      <c r="C57" s="33" t="s">
        <v>29</v>
      </c>
      <c r="D57" s="46">
        <v>1</v>
      </c>
      <c r="E57" s="47"/>
      <c r="F57" s="48"/>
      <c r="G57" s="49">
        <f>F57*D57</f>
        <v>0</v>
      </c>
    </row>
    <row r="58" spans="1:7">
      <c r="A58" s="37"/>
      <c r="B58" s="50"/>
      <c r="C58" s="33"/>
      <c r="D58" s="46"/>
      <c r="E58" s="47"/>
      <c r="F58" s="48"/>
      <c r="G58" s="49"/>
    </row>
    <row r="59" spans="1:7">
      <c r="A59" s="55" t="s">
        <v>64</v>
      </c>
      <c r="B59" s="57" t="s">
        <v>65</v>
      </c>
      <c r="C59" s="33"/>
      <c r="D59" s="46"/>
      <c r="E59" s="47"/>
      <c r="F59" s="48"/>
      <c r="G59" s="49"/>
    </row>
    <row r="60" spans="1:7">
      <c r="A60" s="37"/>
      <c r="B60" s="50"/>
      <c r="C60" s="33"/>
      <c r="D60" s="46"/>
      <c r="E60" s="47"/>
      <c r="F60" s="48"/>
      <c r="G60" s="49"/>
    </row>
    <row r="61" spans="1:7">
      <c r="A61" s="37"/>
      <c r="B61" s="50" t="s">
        <v>66</v>
      </c>
      <c r="C61" s="33" t="s">
        <v>15</v>
      </c>
      <c r="D61" s="46">
        <f>(42*6.6)*9+(27*25)</f>
        <v>3169.7999999999997</v>
      </c>
      <c r="E61" s="47"/>
      <c r="F61" s="48"/>
      <c r="G61" s="49">
        <f>F61*D61</f>
        <v>0</v>
      </c>
    </row>
    <row r="62" spans="1:7">
      <c r="A62" s="37"/>
      <c r="B62" s="50"/>
      <c r="C62" s="33"/>
      <c r="D62" s="46"/>
      <c r="E62" s="47"/>
      <c r="F62" s="48"/>
      <c r="G62" s="49"/>
    </row>
    <row r="63" spans="1:7">
      <c r="A63" s="55" t="s">
        <v>67</v>
      </c>
      <c r="B63" s="57" t="s">
        <v>68</v>
      </c>
      <c r="E63" s="47"/>
      <c r="F63" s="48"/>
      <c r="G63" s="49"/>
    </row>
    <row r="64" spans="1:7">
      <c r="A64" s="58"/>
      <c r="B64" s="59"/>
      <c r="C64" s="33"/>
      <c r="D64" s="46"/>
      <c r="E64" s="47"/>
      <c r="F64" s="48"/>
      <c r="G64" s="49"/>
    </row>
    <row r="65" spans="1:7">
      <c r="A65" s="37"/>
      <c r="B65" s="50" t="s">
        <v>69</v>
      </c>
      <c r="C65" s="33" t="s">
        <v>70</v>
      </c>
      <c r="D65" s="46">
        <v>1</v>
      </c>
      <c r="E65" s="40"/>
      <c r="F65" s="48"/>
      <c r="G65" s="49">
        <f>F65*D65</f>
        <v>0</v>
      </c>
    </row>
    <row r="66" spans="1:7" ht="16" thickBot="1">
      <c r="A66" s="60"/>
      <c r="B66" s="61"/>
      <c r="C66" s="62"/>
      <c r="D66" s="63"/>
      <c r="E66" s="62"/>
      <c r="F66" s="64"/>
      <c r="G66" s="65"/>
    </row>
    <row r="67" spans="1:7">
      <c r="A67" s="66"/>
      <c r="B67" s="67" t="s">
        <v>71</v>
      </c>
      <c r="C67" s="68"/>
      <c r="D67" s="69"/>
      <c r="E67" s="68"/>
      <c r="F67" s="70"/>
      <c r="G67" s="71">
        <f>SUM(G13:G65)</f>
        <v>0</v>
      </c>
    </row>
    <row r="68" spans="1:7">
      <c r="A68" s="9"/>
      <c r="B68" s="72" t="s">
        <v>72</v>
      </c>
      <c r="C68" s="73"/>
      <c r="D68" s="74"/>
      <c r="E68" s="73"/>
      <c r="F68" s="75"/>
      <c r="G68" s="76"/>
    </row>
    <row r="69" spans="1:7" ht="16" thickBot="1">
      <c r="A69" s="9"/>
      <c r="B69" s="77" t="s">
        <v>73</v>
      </c>
      <c r="C69" s="78"/>
      <c r="D69" s="79"/>
      <c r="E69" s="78"/>
      <c r="F69" s="80"/>
      <c r="G69" s="81"/>
    </row>
    <row r="70" spans="1:7">
      <c r="A70" s="82"/>
      <c r="B70" s="83"/>
      <c r="C70" s="84"/>
      <c r="D70" s="85"/>
      <c r="E70" s="86"/>
      <c r="F70" s="87"/>
      <c r="G70" s="88"/>
    </row>
    <row r="71" spans="1:7">
      <c r="A71" s="89" t="s">
        <v>74</v>
      </c>
      <c r="B71" s="90"/>
      <c r="C71" s="91"/>
      <c r="D71" s="101"/>
      <c r="E71" s="101"/>
      <c r="F71" s="101"/>
      <c r="G71" s="92"/>
    </row>
    <row r="72" spans="1:7">
      <c r="A72" s="93"/>
      <c r="B72" s="94"/>
      <c r="C72" s="91"/>
      <c r="D72" s="95"/>
      <c r="E72" s="96"/>
      <c r="F72" s="97" t="s">
        <v>75</v>
      </c>
      <c r="G72" s="98"/>
    </row>
    <row r="73" spans="1:7">
      <c r="A73" s="93"/>
      <c r="B73" s="94"/>
      <c r="C73" s="91"/>
      <c r="D73" s="95"/>
      <c r="E73" s="96"/>
      <c r="F73" s="99" t="s">
        <v>76</v>
      </c>
      <c r="G73" s="98"/>
    </row>
    <row r="74" spans="1:7">
      <c r="A74" s="93"/>
      <c r="B74" s="94"/>
      <c r="C74" s="91"/>
      <c r="D74" s="95"/>
      <c r="E74" s="96"/>
      <c r="F74" s="97"/>
      <c r="G74" s="98"/>
    </row>
    <row r="75" spans="1:7">
      <c r="A75" s="93"/>
      <c r="B75" s="94"/>
      <c r="C75" s="91"/>
      <c r="D75" s="95"/>
      <c r="E75" s="96"/>
      <c r="F75" s="100" t="s">
        <v>77</v>
      </c>
      <c r="G75" s="98"/>
    </row>
    <row r="76" spans="1:7">
      <c r="A76" s="93"/>
      <c r="B76" s="94"/>
      <c r="C76" s="17"/>
      <c r="D76" s="12"/>
      <c r="E76" s="17"/>
      <c r="F76" s="14"/>
      <c r="G76" s="14"/>
    </row>
  </sheetData>
  <mergeCells count="1">
    <mergeCell ref="D71:F71"/>
  </mergeCells>
  <phoneticPr fontId="22" type="noConversion"/>
  <pageMargins left="0.75" right="0.75" top="1" bottom="1" header="0.5" footer="0.5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 a</dc:creator>
  <cp:lastModifiedBy>MacBookPro a</cp:lastModifiedBy>
  <cp:lastPrinted>2019-10-14T08:39:37Z</cp:lastPrinted>
  <dcterms:created xsi:type="dcterms:W3CDTF">2019-08-04T18:05:14Z</dcterms:created>
  <dcterms:modified xsi:type="dcterms:W3CDTF">2019-12-10T09:55:51Z</dcterms:modified>
</cp:coreProperties>
</file>