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ONNERIE-PDT-ENDUIT-CHARPENTE" sheetId="1" state="visible" r:id="rId2"/>
  </sheets>
  <definedNames>
    <definedName function="false" hidden="false" localSheetId="0" name="_xlnm.Print_Area" vbProcedure="false">'MACONNERIE-PDT-ENDUIT-CHARPENTE'!$A$1:$G$76</definedName>
    <definedName function="false" hidden="false" localSheetId="0" name="_xlnm.Print_Titles" vbProcedure="false">'MACONNERIE-PDT-ENDUIT-CHARPENTE'!$2:$6</definedName>
    <definedName function="false" hidden="false" localSheetId="0" name="Print_Area_0" vbProcedure="false">'MACONNERIE-PDT-ENDUIT-CHARPENTE'!$A$1:$G$75</definedName>
    <definedName function="false" hidden="false" localSheetId="0" name="Print_Titles_0" vbProcedure="false">'MACONNERIE-PDT-ENDUIT-CHARPENTE'!$2:$6</definedName>
    <definedName function="false" hidden="false" localSheetId="0" name="_xlnm.Print_Area" vbProcedure="false">'MACONNERIE-PDT-ENDUIT-CHARPENTE'!$A$1:$G$75</definedName>
    <definedName function="false" hidden="false" localSheetId="0" name="_xlnm.Print_Area_0" vbProcedure="false">'MACONNERIE-PDT-ENDUIT-CHARPENTE'!$A$1:$G$75</definedName>
    <definedName function="false" hidden="false" localSheetId="0" name="_xlnm.Print_Titles" vbProcedure="false">'MACONNERIE-PDT-ENDUIT-CHARPENTE'!$2:$6</definedName>
    <definedName function="false" hidden="false" localSheetId="0" name="_xlnm.Print_Titles_0" vbProcedure="false">'MACONNERIE-PDT-ENDUIT-CHARPENTE'!$2:$6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<sst xmlns="http://schemas.openxmlformats.org/spreadsheetml/2006/main" count="189" uniqueCount="115">
  <si>
    <t xml:space="preserve">ANNEXE N° 2 A L'ACTE D'ENGAGEMENT – PARTIE 2</t>
  </si>
  <si>
    <t xml:space="preserve">DECOMPOSITON DU PRIX GLOBAL ET FORFAITAIRE</t>
  </si>
  <si>
    <t xml:space="preserve">MISE EN SECURITE, ENTRETIEN ET RESTAURATION DU PAVILLON DES INTENDANTS</t>
  </si>
  <si>
    <t xml:space="preserve">ACTIVITE SUPPORT DEMOLITION - MACONNERIE - PIERRE DE TAILLE - ENDUIT - MENUISERIE</t>
  </si>
  <si>
    <t xml:space="preserve">Art.</t>
  </si>
  <si>
    <t xml:space="preserve">Désignation</t>
  </si>
  <si>
    <t xml:space="preserve">U</t>
  </si>
  <si>
    <t xml:space="preserve">Qté</t>
  </si>
  <si>
    <t xml:space="preserve">Qté entreprise</t>
  </si>
  <si>
    <t xml:space="preserve">Prix unit.
€/HT</t>
  </si>
  <si>
    <t xml:space="preserve">MONTANT</t>
  </si>
  <si>
    <t xml:space="preserve">I</t>
  </si>
  <si>
    <t xml:space="preserve">INSTALLATION DE CHANTIER</t>
  </si>
  <si>
    <t xml:space="preserve">Sous-total Poste I</t>
  </si>
  <si>
    <t xml:space="preserve">I.1.</t>
  </si>
  <si>
    <t xml:space="preserve">Panneau de chantier </t>
  </si>
  <si>
    <t xml:space="preserve">u</t>
  </si>
  <si>
    <t xml:space="preserve">I.2.</t>
  </si>
  <si>
    <t xml:space="preserve">Cabanes de chantier</t>
  </si>
  <si>
    <t xml:space="preserve">I.3.</t>
  </si>
  <si>
    <t xml:space="preserve">WC de chantier </t>
  </si>
  <si>
    <t xml:space="preserve">I.4.</t>
  </si>
  <si>
    <t xml:space="preserve">Clôture et balisage de chantier  </t>
  </si>
  <si>
    <t xml:space="preserve">ml</t>
  </si>
  <si>
    <t xml:space="preserve">I.5.</t>
  </si>
  <si>
    <t xml:space="preserve">Branchements divers </t>
  </si>
  <si>
    <t xml:space="preserve">Ens</t>
  </si>
  <si>
    <t xml:space="preserve">I.6.</t>
  </si>
  <si>
    <t xml:space="preserve">Transports, livraisons (plus value transport bateau)</t>
  </si>
  <si>
    <t xml:space="preserve">I.7.</t>
  </si>
  <si>
    <t xml:space="preserve">Echafaudages  (intérieurs et extérieurs)</t>
  </si>
  <si>
    <t xml:space="preserve">montage et transport aller</t>
  </si>
  <si>
    <t xml:space="preserve">m2</t>
  </si>
  <si>
    <t xml:space="preserve">location pour 12 mois</t>
  </si>
  <si>
    <t xml:space="preserve">m2/m</t>
  </si>
  <si>
    <t xml:space="preserve">démontage et transport retour</t>
  </si>
  <si>
    <t xml:space="preserve">II</t>
  </si>
  <si>
    <t xml:space="preserve">DEMOLITION / DECONSTRUCTION</t>
  </si>
  <si>
    <t xml:space="preserve">Sous-total Poste II </t>
  </si>
  <si>
    <t xml:space="preserve">II.1.</t>
  </si>
  <si>
    <t xml:space="preserve">Local technique en béton armé</t>
  </si>
  <si>
    <t xml:space="preserve">II.2.</t>
  </si>
  <si>
    <t xml:space="preserve">Ancien abri de chantier préfabriqué</t>
  </si>
  <si>
    <t xml:space="preserve">III</t>
  </si>
  <si>
    <t xml:space="preserve"> MAÇONNERIE- ENDUIT - PIERRE DE TAILLE</t>
  </si>
  <si>
    <t xml:space="preserve">Sous-total Poste III</t>
  </si>
  <si>
    <t xml:space="preserve">III.1.</t>
  </si>
  <si>
    <t xml:space="preserve">MACONNERIES DE MOELLONS</t>
  </si>
  <si>
    <t xml:space="preserve">III.1.1.</t>
  </si>
  <si>
    <t xml:space="preserve">Dépose des éléments non adhérents et instables</t>
  </si>
  <si>
    <t xml:space="preserve">III.1.2.</t>
  </si>
  <si>
    <t xml:space="preserve">Enlèvement des végétaux parasitaires </t>
  </si>
  <si>
    <t xml:space="preserve">III.1.3.</t>
  </si>
  <si>
    <t xml:space="preserve">Purge des matériaux incompatibles</t>
  </si>
  <si>
    <t xml:space="preserve">III.1.4.</t>
  </si>
  <si>
    <t xml:space="preserve">Relancis de moellons</t>
  </si>
  <si>
    <t xml:space="preserve">III.1.5.</t>
  </si>
  <si>
    <t xml:space="preserve">Reconstitution de maçonnerie de moellons</t>
  </si>
  <si>
    <t xml:space="preserve">m3</t>
  </si>
  <si>
    <t xml:space="preserve">III.1.6.</t>
  </si>
  <si>
    <t xml:space="preserve">Réouverture des baies d'origine ayant été murées </t>
  </si>
  <si>
    <t xml:space="preserve">III.1.7.</t>
  </si>
  <si>
    <t xml:space="preserve">Rejointoiement sur maçonnerie</t>
  </si>
  <si>
    <t xml:space="preserve">III.1.8.</t>
  </si>
  <si>
    <t xml:space="preserve">Restitution des allèges de baies</t>
  </si>
  <si>
    <t xml:space="preserve">III.1.9.</t>
  </si>
  <si>
    <t xml:space="preserve">Coulinage </t>
  </si>
  <si>
    <t xml:space="preserve">For</t>
  </si>
  <si>
    <t xml:space="preserve">III.2.</t>
  </si>
  <si>
    <t xml:space="preserve">ENDUIT</t>
  </si>
  <si>
    <t xml:space="preserve">III.2.1.</t>
  </si>
  <si>
    <t xml:space="preserve">Enduit extérieur au mortier de chaux</t>
  </si>
  <si>
    <t xml:space="preserve">III.2.2.</t>
  </si>
  <si>
    <t xml:space="preserve">Eau forte </t>
  </si>
  <si>
    <t xml:space="preserve">III.3.</t>
  </si>
  <si>
    <t xml:space="preserve">PIERRE DE TAILLE</t>
  </si>
  <si>
    <t xml:space="preserve">III.3.1.</t>
  </si>
  <si>
    <t xml:space="preserve">Rejointoiement sur pierres de taille</t>
  </si>
  <si>
    <t xml:space="preserve">III.3.2.</t>
  </si>
  <si>
    <t xml:space="preserve">Pierre de taille neuves</t>
  </si>
  <si>
    <t xml:space="preserve">III.3.3.</t>
  </si>
  <si>
    <t xml:space="preserve">Restitution des corniches en pierre</t>
  </si>
  <si>
    <t xml:space="preserve">III.3.4.</t>
  </si>
  <si>
    <t xml:space="preserve">Restitution de la porte en pierre</t>
  </si>
  <si>
    <t xml:space="preserve">III.3.5.</t>
  </si>
  <si>
    <t xml:space="preserve">Bouchons de pierre</t>
  </si>
  <si>
    <t xml:space="preserve">III.3.6.</t>
  </si>
  <si>
    <t xml:space="preserve">Nettoyage des parements en pierre</t>
  </si>
  <si>
    <t xml:space="preserve">IV</t>
  </si>
  <si>
    <t xml:space="preserve">MENUISERIE</t>
  </si>
  <si>
    <t xml:space="preserve">Sous-total Poste IV</t>
  </si>
  <si>
    <t xml:space="preserve">IV.1.</t>
  </si>
  <si>
    <t xml:space="preserve">Panneaux bois </t>
  </si>
  <si>
    <t xml:space="preserve"> grands panneaux</t>
  </si>
  <si>
    <t xml:space="preserve">petits panneaux</t>
  </si>
  <si>
    <t xml:space="preserve">IV.2.</t>
  </si>
  <si>
    <t xml:space="preserve">plexiglas provisoires:</t>
  </si>
  <si>
    <t xml:space="preserve">IV.3.</t>
  </si>
  <si>
    <t xml:space="preserve">Volets bois d’entrée:</t>
  </si>
  <si>
    <t xml:space="preserve"> SOUS-TOTAL ACTIVITE SUPPORT DEMOLITION - MACONNERIE - PIERRE DE TAILLE - ENDUIT - MENUISERIE</t>
  </si>
  <si>
    <t xml:space="preserve">ACTIVITE SUPPORT CHARPENTE - ETANCHEITE - COUVERTURE</t>
  </si>
  <si>
    <t xml:space="preserve">location pour 8 mois</t>
  </si>
  <si>
    <t xml:space="preserve">CHARPENTE</t>
  </si>
  <si>
    <t xml:space="preserve">Sous-total Poste II</t>
  </si>
  <si>
    <t xml:space="preserve">Charpente bois traditionnelle</t>
  </si>
  <si>
    <t xml:space="preserve">COUVERTURE - ETANCHEITE</t>
  </si>
  <si>
    <t xml:space="preserve">Sous-total Poste III </t>
  </si>
  <si>
    <t xml:space="preserve">Couverture en tuiles canal et support</t>
  </si>
  <si>
    <t xml:space="preserve">Etanchéité au plomb</t>
  </si>
  <si>
    <t xml:space="preserve">Descente EP et dauphins</t>
  </si>
  <si>
    <t xml:space="preserve">PLANCHERS</t>
  </si>
  <si>
    <t xml:space="preserve">Poutres bois de plancher</t>
  </si>
  <si>
    <t xml:space="preserve"> SOUS-TOTAL ACTIVITE SUPPORT CHARPENTE - ETANCHEITE - COUVERTURE</t>
  </si>
  <si>
    <t xml:space="preserve">TOTAL GENERAL  HT POUR LES DEUX ANS DU MARCHE</t>
  </si>
  <si>
    <t xml:space="preserve">( MONTANT A REPORTER SUR L'ACTE D'ENGAGEMENT 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</si>
</sst>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MMM\-YY"/>
    <numFmt numFmtId="167" formatCode="DD/MM/YYYY"/>
    <numFmt numFmtId="168" formatCode="#,##0.00\ [$€];[RED]\-#,##0.00\ [$€]"/>
    <numFmt numFmtId="169" formatCode="_-* #,##0.00&quot; €&quot;_-;\-* #,##0.00&quot; €&quot;_-;_-* \-??&quot; €&quot;_-;_-@_-"/>
    <numFmt numFmtId="170" formatCode="#,##0.00&quot; €&quot;"/>
    <numFmt numFmtId="171" formatCode="#,##0.00"/>
  </numFmts>
  <fonts count="22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4"/>
      <name val="Stylus BT"/>
      <family val="0"/>
      <charset val="1"/>
    </font>
    <font>
      <b val="true"/>
      <sz val="16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Calibri"/>
      <family val="2"/>
      <charset val="1"/>
    </font>
    <font>
      <sz val="14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i val="true"/>
      <sz val="12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2"/>
      <name val="Arial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EB4E3"/>
        <bgColor rgb="FF8DB4E2"/>
      </patternFill>
    </fill>
    <fill>
      <patternFill patternType="solid">
        <fgColor rgb="FF808080"/>
        <bgColor rgb="FF969696"/>
      </patternFill>
    </fill>
    <fill>
      <patternFill patternType="solid">
        <fgColor rgb="FF8DB4E2"/>
        <bgColor rgb="FF8EB4E3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0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10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3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6" fillId="3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3" fillId="3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4" fillId="0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8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9" fillId="4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4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0" fillId="4" borderId="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0" fillId="4" borderId="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0" fillId="0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2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6" fillId="5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3" fillId="5" borderId="6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4" fillId="0" borderId="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4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DB4E2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1048576"/>
  <sheetViews>
    <sheetView showFormulas="false" showGridLines="true" showRowColHeaders="true" showZeros="true" rightToLeft="false" tabSelected="true" showOutlineSymbols="true" defaultGridColor="true" view="normal" topLeftCell="A53" colorId="64" zoomScale="90" zoomScaleNormal="90" zoomScalePageLayoutView="100" workbookViewId="0">
      <selection pane="topLeft" activeCell="A1" activeCellId="0" sqref="A1:G76"/>
    </sheetView>
  </sheetViews>
  <sheetFormatPr defaultRowHeight="15.6" zeroHeight="false" outlineLevelRow="0" outlineLevelCol="0"/>
  <cols>
    <col collapsed="false" customWidth="true" hidden="false" outlineLevel="0" max="1" min="1" style="0" width="10.59"/>
    <col collapsed="false" customWidth="true" hidden="false" outlineLevel="0" max="2" min="2" style="0" width="52"/>
    <col collapsed="false" customWidth="true" hidden="false" outlineLevel="0" max="3" min="3" style="0" width="9.8"/>
    <col collapsed="false" customWidth="true" hidden="false" outlineLevel="0" max="4" min="4" style="0" width="9.71"/>
    <col collapsed="false" customWidth="true" hidden="false" outlineLevel="0" max="5" min="5" style="0" width="13.2"/>
    <col collapsed="false" customWidth="true" hidden="false" outlineLevel="0" max="6" min="6" style="0" width="15.69"/>
    <col collapsed="false" customWidth="true" hidden="false" outlineLevel="0" max="7" min="7" style="0" width="18.29"/>
    <col collapsed="false" customWidth="true" hidden="false" outlineLevel="0" max="8" min="8" style="0" width="16.5"/>
    <col collapsed="false" customWidth="true" hidden="false" outlineLevel="0" max="1025" min="9" style="0" width="10.59"/>
  </cols>
  <sheetData>
    <row r="2" customFormat="false" ht="31.8" hidden="false" customHeight="tru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21" hidden="false" customHeight="true" outlineLevel="0" collapsed="false">
      <c r="A3" s="2"/>
      <c r="B3" s="2"/>
      <c r="C3" s="2"/>
      <c r="D3" s="2"/>
      <c r="E3" s="2"/>
      <c r="F3" s="2"/>
      <c r="G3" s="2"/>
    </row>
    <row r="4" customFormat="false" ht="43.05" hidden="false" customHeight="true" outlineLevel="0" collapsed="false">
      <c r="A4" s="3"/>
      <c r="B4" s="4" t="s">
        <v>1</v>
      </c>
      <c r="C4" s="4"/>
      <c r="D4" s="4"/>
      <c r="E4" s="4"/>
      <c r="F4" s="4"/>
      <c r="G4" s="5"/>
    </row>
    <row r="5" customFormat="false" ht="40.8" hidden="false" customHeight="true" outlineLevel="0" collapsed="false">
      <c r="A5" s="3"/>
      <c r="B5" s="6" t="s">
        <v>2</v>
      </c>
      <c r="C5" s="6"/>
      <c r="D5" s="6"/>
      <c r="E5" s="6"/>
      <c r="F5" s="6"/>
      <c r="G5" s="7"/>
    </row>
    <row r="6" s="10" customFormat="true" ht="20.4" hidden="false" customHeight="true" outlineLevel="0" collapsed="false">
      <c r="A6" s="8"/>
      <c r="B6" s="9"/>
      <c r="C6" s="9"/>
      <c r="D6" s="9"/>
      <c r="E6" s="9"/>
      <c r="F6" s="9"/>
      <c r="G6" s="7"/>
    </row>
    <row r="7" customFormat="false" ht="41.7" hidden="false" customHeight="true" outlineLevel="0" collapsed="false">
      <c r="A7" s="3"/>
      <c r="B7" s="11" t="s">
        <v>3</v>
      </c>
      <c r="C7" s="11"/>
      <c r="D7" s="11"/>
      <c r="E7" s="11"/>
      <c r="F7" s="11"/>
      <c r="G7" s="12"/>
    </row>
    <row r="8" customFormat="false" ht="37.95" hidden="false" customHeight="true" outlineLevel="0" collapsed="false">
      <c r="A8" s="13" t="s">
        <v>4</v>
      </c>
      <c r="B8" s="14" t="s">
        <v>5</v>
      </c>
      <c r="C8" s="15" t="s">
        <v>6</v>
      </c>
      <c r="D8" s="16" t="s">
        <v>7</v>
      </c>
      <c r="E8" s="17" t="s">
        <v>8</v>
      </c>
      <c r="F8" s="18" t="s">
        <v>9</v>
      </c>
      <c r="G8" s="6" t="s">
        <v>10</v>
      </c>
    </row>
    <row r="9" customFormat="false" ht="22.95" hidden="false" customHeight="true" outlineLevel="0" collapsed="false">
      <c r="A9" s="19" t="s">
        <v>11</v>
      </c>
      <c r="B9" s="20" t="s">
        <v>12</v>
      </c>
      <c r="C9" s="21"/>
      <c r="D9" s="22"/>
      <c r="E9" s="22"/>
      <c r="F9" s="23" t="s">
        <v>13</v>
      </c>
      <c r="G9" s="24" t="n">
        <f aca="false">SUM(G10:G19)</f>
        <v>0</v>
      </c>
    </row>
    <row r="10" customFormat="false" ht="19.95" hidden="false" customHeight="true" outlineLevel="0" collapsed="false">
      <c r="A10" s="25" t="s">
        <v>14</v>
      </c>
      <c r="B10" s="26" t="s">
        <v>15</v>
      </c>
      <c r="C10" s="27" t="s">
        <v>16</v>
      </c>
      <c r="D10" s="28" t="n">
        <v>1</v>
      </c>
      <c r="E10" s="28"/>
      <c r="F10" s="27"/>
      <c r="G10" s="29" t="n">
        <f aca="false">D10*F10</f>
        <v>0</v>
      </c>
    </row>
    <row r="11" customFormat="false" ht="19.95" hidden="false" customHeight="true" outlineLevel="0" collapsed="false">
      <c r="A11" s="25" t="s">
        <v>17</v>
      </c>
      <c r="B11" s="26" t="s">
        <v>18</v>
      </c>
      <c r="C11" s="27" t="s">
        <v>16</v>
      </c>
      <c r="D11" s="28" t="n">
        <v>1</v>
      </c>
      <c r="E11" s="28"/>
      <c r="F11" s="27"/>
      <c r="G11" s="29" t="n">
        <f aca="false">D11*F11</f>
        <v>0</v>
      </c>
    </row>
    <row r="12" customFormat="false" ht="19.95" hidden="false" customHeight="true" outlineLevel="0" collapsed="false">
      <c r="A12" s="25" t="s">
        <v>19</v>
      </c>
      <c r="B12" s="26" t="s">
        <v>20</v>
      </c>
      <c r="C12" s="27" t="s">
        <v>16</v>
      </c>
      <c r="D12" s="28" t="n">
        <v>1</v>
      </c>
      <c r="E12" s="28"/>
      <c r="F12" s="27"/>
      <c r="G12" s="29" t="n">
        <f aca="false">D12*F12</f>
        <v>0</v>
      </c>
    </row>
    <row r="13" customFormat="false" ht="19.95" hidden="false" customHeight="true" outlineLevel="0" collapsed="false">
      <c r="A13" s="25" t="s">
        <v>21</v>
      </c>
      <c r="B13" s="26" t="s">
        <v>22</v>
      </c>
      <c r="C13" s="27" t="s">
        <v>23</v>
      </c>
      <c r="D13" s="28" t="n">
        <v>60</v>
      </c>
      <c r="E13" s="28"/>
      <c r="F13" s="27"/>
      <c r="G13" s="29" t="n">
        <f aca="false">D13*F13</f>
        <v>0</v>
      </c>
    </row>
    <row r="14" customFormat="false" ht="19.95" hidden="false" customHeight="true" outlineLevel="0" collapsed="false">
      <c r="A14" s="25" t="s">
        <v>24</v>
      </c>
      <c r="B14" s="26" t="s">
        <v>25</v>
      </c>
      <c r="C14" s="27" t="s">
        <v>26</v>
      </c>
      <c r="D14" s="28" t="n">
        <v>1</v>
      </c>
      <c r="E14" s="28"/>
      <c r="F14" s="27"/>
      <c r="G14" s="29" t="n">
        <f aca="false">D14*F14</f>
        <v>0</v>
      </c>
    </row>
    <row r="15" customFormat="false" ht="19.95" hidden="false" customHeight="true" outlineLevel="0" collapsed="false">
      <c r="A15" s="25" t="s">
        <v>27</v>
      </c>
      <c r="B15" s="26" t="s">
        <v>28</v>
      </c>
      <c r="C15" s="27" t="s">
        <v>26</v>
      </c>
      <c r="D15" s="28" t="n">
        <v>1</v>
      </c>
      <c r="E15" s="28"/>
      <c r="F15" s="27"/>
      <c r="G15" s="29" t="n">
        <f aca="false">D15*F15</f>
        <v>0</v>
      </c>
    </row>
    <row r="16" customFormat="false" ht="19.95" hidden="false" customHeight="true" outlineLevel="0" collapsed="false">
      <c r="A16" s="25" t="s">
        <v>29</v>
      </c>
      <c r="B16" s="26" t="s">
        <v>30</v>
      </c>
      <c r="C16" s="27"/>
      <c r="D16" s="28"/>
      <c r="E16" s="28"/>
      <c r="F16" s="27"/>
      <c r="G16" s="29"/>
    </row>
    <row r="17" customFormat="false" ht="16.95" hidden="false" customHeight="true" outlineLevel="0" collapsed="false">
      <c r="A17" s="25"/>
      <c r="B17" s="30" t="s">
        <v>31</v>
      </c>
      <c r="C17" s="27" t="s">
        <v>32</v>
      </c>
      <c r="D17" s="28" t="n">
        <f aca="false">(5.42+7.95+8.96+23.8+8.96+7.95+5.42+7.9)*9*2</f>
        <v>1374.48</v>
      </c>
      <c r="E17" s="28"/>
      <c r="F17" s="27"/>
      <c r="G17" s="29" t="n">
        <f aca="false">D17*F17</f>
        <v>0</v>
      </c>
    </row>
    <row r="18" customFormat="false" ht="16.95" hidden="false" customHeight="true" outlineLevel="0" collapsed="false">
      <c r="A18" s="25"/>
      <c r="B18" s="30" t="s">
        <v>33</v>
      </c>
      <c r="C18" s="27" t="s">
        <v>34</v>
      </c>
      <c r="D18" s="28" t="n">
        <f aca="false">(5.42+7.95+8.96+23.8+8.96+7.95+5.42+7.9)*9*12</f>
        <v>8246.88</v>
      </c>
      <c r="E18" s="28"/>
      <c r="F18" s="27"/>
      <c r="G18" s="29" t="n">
        <f aca="false">D18*F18</f>
        <v>0</v>
      </c>
    </row>
    <row r="19" customFormat="false" ht="19.95" hidden="false" customHeight="true" outlineLevel="0" collapsed="false">
      <c r="A19" s="25"/>
      <c r="B19" s="30" t="s">
        <v>35</v>
      </c>
      <c r="C19" s="27" t="s">
        <v>32</v>
      </c>
      <c r="D19" s="28" t="n">
        <f aca="false">(5.42+7.95+8.96+23.8+8.96+7.95+5.42+7.9)*9*2</f>
        <v>1374.48</v>
      </c>
      <c r="E19" s="28"/>
      <c r="F19" s="27"/>
      <c r="G19" s="29" t="n">
        <f aca="false">D19*F19</f>
        <v>0</v>
      </c>
    </row>
    <row r="20" customFormat="false" ht="22.95" hidden="false" customHeight="true" outlineLevel="0" collapsed="false">
      <c r="A20" s="19" t="s">
        <v>36</v>
      </c>
      <c r="B20" s="20" t="s">
        <v>37</v>
      </c>
      <c r="C20" s="21"/>
      <c r="D20" s="22"/>
      <c r="E20" s="22"/>
      <c r="F20" s="23" t="s">
        <v>38</v>
      </c>
      <c r="G20" s="24" t="n">
        <f aca="false">SUM(G21:G22)</f>
        <v>0</v>
      </c>
    </row>
    <row r="21" customFormat="false" ht="22.05" hidden="false" customHeight="true" outlineLevel="0" collapsed="false">
      <c r="A21" s="25" t="s">
        <v>39</v>
      </c>
      <c r="B21" s="26" t="s">
        <v>40</v>
      </c>
      <c r="C21" s="27" t="s">
        <v>26</v>
      </c>
      <c r="D21" s="31" t="n">
        <v>1</v>
      </c>
      <c r="E21" s="31"/>
      <c r="F21" s="27"/>
      <c r="G21" s="29" t="n">
        <f aca="false">D21*F21</f>
        <v>0</v>
      </c>
    </row>
    <row r="22" customFormat="false" ht="22.05" hidden="false" customHeight="true" outlineLevel="0" collapsed="false">
      <c r="A22" s="25" t="s">
        <v>41</v>
      </c>
      <c r="B22" s="26" t="s">
        <v>42</v>
      </c>
      <c r="C22" s="27" t="s">
        <v>26</v>
      </c>
      <c r="D22" s="31" t="n">
        <v>1</v>
      </c>
      <c r="E22" s="31"/>
      <c r="F22" s="27"/>
      <c r="G22" s="29" t="n">
        <f aca="false">D22*F22</f>
        <v>0</v>
      </c>
    </row>
    <row r="23" customFormat="false" ht="22.95" hidden="false" customHeight="true" outlineLevel="0" collapsed="false">
      <c r="A23" s="19" t="s">
        <v>43</v>
      </c>
      <c r="B23" s="20" t="s">
        <v>44</v>
      </c>
      <c r="C23" s="21"/>
      <c r="D23" s="22"/>
      <c r="E23" s="22"/>
      <c r="F23" s="23" t="s">
        <v>45</v>
      </c>
      <c r="G23" s="24" t="n">
        <f aca="false">SUM(G24:G43)</f>
        <v>0</v>
      </c>
    </row>
    <row r="24" customFormat="false" ht="22.05" hidden="false" customHeight="true" outlineLevel="0" collapsed="false">
      <c r="A24" s="25" t="s">
        <v>46</v>
      </c>
      <c r="B24" s="32" t="s">
        <v>47</v>
      </c>
      <c r="C24" s="27"/>
      <c r="D24" s="31"/>
      <c r="E24" s="31"/>
      <c r="F24" s="33"/>
      <c r="G24" s="29"/>
    </row>
    <row r="25" customFormat="false" ht="22.05" hidden="false" customHeight="true" outlineLevel="0" collapsed="false">
      <c r="A25" s="25" t="s">
        <v>48</v>
      </c>
      <c r="B25" s="26" t="s">
        <v>49</v>
      </c>
      <c r="C25" s="27" t="s">
        <v>26</v>
      </c>
      <c r="D25" s="31" t="n">
        <v>1</v>
      </c>
      <c r="E25" s="31"/>
      <c r="F25" s="27"/>
      <c r="G25" s="29" t="n">
        <f aca="false">D25*F25</f>
        <v>0</v>
      </c>
    </row>
    <row r="26" customFormat="false" ht="22.05" hidden="false" customHeight="true" outlineLevel="0" collapsed="false">
      <c r="A26" s="25" t="s">
        <v>50</v>
      </c>
      <c r="B26" s="34" t="s">
        <v>51</v>
      </c>
      <c r="C26" s="27" t="s">
        <v>26</v>
      </c>
      <c r="D26" s="31" t="n">
        <v>1</v>
      </c>
      <c r="E26" s="31"/>
      <c r="F26" s="27"/>
      <c r="G26" s="29" t="n">
        <f aca="false">D26*F26</f>
        <v>0</v>
      </c>
    </row>
    <row r="27" customFormat="false" ht="22.05" hidden="false" customHeight="true" outlineLevel="0" collapsed="false">
      <c r="A27" s="25" t="s">
        <v>52</v>
      </c>
      <c r="B27" s="34" t="s">
        <v>53</v>
      </c>
      <c r="C27" s="27" t="s">
        <v>26</v>
      </c>
      <c r="D27" s="31" t="n">
        <v>1</v>
      </c>
      <c r="E27" s="31"/>
      <c r="F27" s="27"/>
      <c r="G27" s="29" t="n">
        <f aca="false">D27*F27</f>
        <v>0</v>
      </c>
    </row>
    <row r="28" customFormat="false" ht="22.05" hidden="false" customHeight="true" outlineLevel="0" collapsed="false">
      <c r="A28" s="25" t="s">
        <v>54</v>
      </c>
      <c r="B28" s="34" t="s">
        <v>55</v>
      </c>
      <c r="C28" s="27" t="s">
        <v>26</v>
      </c>
      <c r="D28" s="31" t="n">
        <v>1</v>
      </c>
      <c r="E28" s="31"/>
      <c r="F28" s="27"/>
      <c r="G28" s="29" t="n">
        <f aca="false">D28*F28</f>
        <v>0</v>
      </c>
    </row>
    <row r="29" customFormat="false" ht="22.05" hidden="false" customHeight="true" outlineLevel="0" collapsed="false">
      <c r="A29" s="25" t="s">
        <v>56</v>
      </c>
      <c r="B29" s="34" t="s">
        <v>57</v>
      </c>
      <c r="C29" s="27" t="s">
        <v>58</v>
      </c>
      <c r="D29" s="31" t="n">
        <v>12</v>
      </c>
      <c r="E29" s="31"/>
      <c r="F29" s="27"/>
      <c r="G29" s="29" t="n">
        <f aca="false">D29*F29</f>
        <v>0</v>
      </c>
    </row>
    <row r="30" customFormat="false" ht="22.05" hidden="false" customHeight="true" outlineLevel="0" collapsed="false">
      <c r="A30" s="25" t="s">
        <v>59</v>
      </c>
      <c r="B30" s="34" t="s">
        <v>60</v>
      </c>
      <c r="C30" s="27" t="s">
        <v>26</v>
      </c>
      <c r="D30" s="31" t="n">
        <v>1</v>
      </c>
      <c r="E30" s="31"/>
      <c r="F30" s="27"/>
      <c r="G30" s="29" t="n">
        <f aca="false">D30*F30</f>
        <v>0</v>
      </c>
    </row>
    <row r="31" customFormat="false" ht="22.05" hidden="false" customHeight="true" outlineLevel="0" collapsed="false">
      <c r="A31" s="25" t="s">
        <v>61</v>
      </c>
      <c r="B31" s="34" t="s">
        <v>62</v>
      </c>
      <c r="C31" s="27" t="s">
        <v>32</v>
      </c>
      <c r="D31" s="31" t="n">
        <f aca="false">(68+83+68+107)*2</f>
        <v>652</v>
      </c>
      <c r="E31" s="31"/>
      <c r="F31" s="27"/>
      <c r="G31" s="29" t="n">
        <f aca="false">D31*F31</f>
        <v>0</v>
      </c>
    </row>
    <row r="32" customFormat="false" ht="22.05" hidden="false" customHeight="true" outlineLevel="0" collapsed="false">
      <c r="A32" s="25" t="s">
        <v>63</v>
      </c>
      <c r="B32" s="34" t="s">
        <v>64</v>
      </c>
      <c r="C32" s="27" t="s">
        <v>16</v>
      </c>
      <c r="D32" s="31" t="n">
        <v>3</v>
      </c>
      <c r="E32" s="31"/>
      <c r="F32" s="27"/>
      <c r="G32" s="29" t="n">
        <f aca="false">D32*F32</f>
        <v>0</v>
      </c>
      <c r="H32" s="35"/>
    </row>
    <row r="33" customFormat="false" ht="22.05" hidden="false" customHeight="true" outlineLevel="0" collapsed="false">
      <c r="A33" s="25" t="s">
        <v>65</v>
      </c>
      <c r="B33" s="34" t="s">
        <v>66</v>
      </c>
      <c r="C33" s="27" t="s">
        <v>67</v>
      </c>
      <c r="D33" s="31" t="n">
        <v>1</v>
      </c>
      <c r="E33" s="31"/>
      <c r="F33" s="27"/>
      <c r="G33" s="29" t="n">
        <f aca="false">D33*F33</f>
        <v>0</v>
      </c>
    </row>
    <row r="34" customFormat="false" ht="22.95" hidden="false" customHeight="true" outlineLevel="0" collapsed="false">
      <c r="A34" s="25" t="s">
        <v>68</v>
      </c>
      <c r="B34" s="32" t="s">
        <v>69</v>
      </c>
      <c r="C34" s="27"/>
      <c r="D34" s="31"/>
      <c r="E34" s="31"/>
      <c r="F34" s="27"/>
      <c r="G34" s="29"/>
    </row>
    <row r="35" customFormat="false" ht="22.05" hidden="false" customHeight="true" outlineLevel="0" collapsed="false">
      <c r="A35" s="25" t="s">
        <v>70</v>
      </c>
      <c r="B35" s="26" t="s">
        <v>71</v>
      </c>
      <c r="C35" s="27" t="s">
        <v>32</v>
      </c>
      <c r="D35" s="31" t="n">
        <f aca="false">68+83+68+107</f>
        <v>326</v>
      </c>
      <c r="E35" s="31"/>
      <c r="F35" s="27"/>
      <c r="G35" s="29" t="n">
        <f aca="false">D35*F35</f>
        <v>0</v>
      </c>
    </row>
    <row r="36" customFormat="false" ht="22.05" hidden="false" customHeight="true" outlineLevel="0" collapsed="false">
      <c r="A36" s="25" t="s">
        <v>72</v>
      </c>
      <c r="B36" s="26" t="s">
        <v>73</v>
      </c>
      <c r="C36" s="27" t="s">
        <v>32</v>
      </c>
      <c r="D36" s="31" t="n">
        <f aca="false">(30+72+32+62+16)*2</f>
        <v>424</v>
      </c>
      <c r="E36" s="31"/>
      <c r="F36" s="27"/>
      <c r="G36" s="29" t="n">
        <f aca="false">D36*F36</f>
        <v>0</v>
      </c>
    </row>
    <row r="37" customFormat="false" ht="22.05" hidden="false" customHeight="true" outlineLevel="0" collapsed="false">
      <c r="A37" s="25" t="s">
        <v>74</v>
      </c>
      <c r="B37" s="32" t="s">
        <v>75</v>
      </c>
      <c r="C37" s="27"/>
      <c r="D37" s="31"/>
      <c r="E37" s="31"/>
      <c r="F37" s="27"/>
      <c r="G37" s="29"/>
    </row>
    <row r="38" customFormat="false" ht="22.05" hidden="false" customHeight="true" outlineLevel="0" collapsed="false">
      <c r="A38" s="25" t="s">
        <v>76</v>
      </c>
      <c r="B38" s="34" t="s">
        <v>77</v>
      </c>
      <c r="C38" s="27" t="s">
        <v>32</v>
      </c>
      <c r="D38" s="31" t="n">
        <f aca="false">(30+72+32+62+16)*2</f>
        <v>424</v>
      </c>
      <c r="E38" s="31"/>
      <c r="F38" s="27"/>
      <c r="G38" s="29" t="n">
        <f aca="false">D38*F38</f>
        <v>0</v>
      </c>
    </row>
    <row r="39" customFormat="false" ht="22.05" hidden="false" customHeight="true" outlineLevel="0" collapsed="false">
      <c r="A39" s="25" t="s">
        <v>78</v>
      </c>
      <c r="B39" s="34" t="s">
        <v>79</v>
      </c>
      <c r="C39" s="27" t="s">
        <v>58</v>
      </c>
      <c r="D39" s="31" t="n">
        <v>9</v>
      </c>
      <c r="E39" s="31"/>
      <c r="F39" s="27"/>
      <c r="G39" s="29" t="n">
        <f aca="false">D39*F39</f>
        <v>0</v>
      </c>
    </row>
    <row r="40" customFormat="false" ht="22.05" hidden="false" customHeight="true" outlineLevel="0" collapsed="false">
      <c r="A40" s="25" t="s">
        <v>80</v>
      </c>
      <c r="B40" s="34" t="s">
        <v>81</v>
      </c>
      <c r="C40" s="27" t="s">
        <v>58</v>
      </c>
      <c r="D40" s="31" t="n">
        <v>3</v>
      </c>
      <c r="E40" s="31"/>
      <c r="F40" s="27"/>
      <c r="G40" s="29" t="n">
        <f aca="false">D40*F40</f>
        <v>0</v>
      </c>
    </row>
    <row r="41" customFormat="false" ht="22.05" hidden="false" customHeight="true" outlineLevel="0" collapsed="false">
      <c r="A41" s="25" t="s">
        <v>82</v>
      </c>
      <c r="B41" s="34" t="s">
        <v>83</v>
      </c>
      <c r="C41" s="27" t="s">
        <v>26</v>
      </c>
      <c r="D41" s="31" t="n">
        <v>1</v>
      </c>
      <c r="E41" s="31"/>
      <c r="F41" s="27"/>
      <c r="G41" s="29" t="n">
        <f aca="false">D41*F41</f>
        <v>0</v>
      </c>
    </row>
    <row r="42" customFormat="false" ht="22.05" hidden="false" customHeight="true" outlineLevel="0" collapsed="false">
      <c r="A42" s="25" t="s">
        <v>84</v>
      </c>
      <c r="B42" s="26" t="s">
        <v>85</v>
      </c>
      <c r="C42" s="36" t="s">
        <v>58</v>
      </c>
      <c r="D42" s="31" t="n">
        <v>1.5</v>
      </c>
      <c r="E42" s="31"/>
      <c r="F42" s="27"/>
      <c r="G42" s="29" t="n">
        <f aca="false">D42*F42</f>
        <v>0</v>
      </c>
    </row>
    <row r="43" customFormat="false" ht="22.95" hidden="false" customHeight="true" outlineLevel="0" collapsed="false">
      <c r="A43" s="25" t="s">
        <v>86</v>
      </c>
      <c r="B43" s="26" t="s">
        <v>87</v>
      </c>
      <c r="C43" s="27" t="s">
        <v>32</v>
      </c>
      <c r="D43" s="31" t="n">
        <f aca="false">(30+72+32+62+16)*2</f>
        <v>424</v>
      </c>
      <c r="E43" s="31"/>
      <c r="F43" s="27"/>
      <c r="G43" s="29" t="n">
        <f aca="false">D43*F43</f>
        <v>0</v>
      </c>
    </row>
    <row r="44" customFormat="false" ht="22.95" hidden="false" customHeight="true" outlineLevel="0" collapsed="false">
      <c r="A44" s="19" t="s">
        <v>88</v>
      </c>
      <c r="B44" s="20" t="s">
        <v>89</v>
      </c>
      <c r="C44" s="22"/>
      <c r="D44" s="22"/>
      <c r="E44" s="22"/>
      <c r="F44" s="23" t="s">
        <v>90</v>
      </c>
      <c r="G44" s="24" t="n">
        <f aca="false">SUM(G45:G49)</f>
        <v>0</v>
      </c>
    </row>
    <row r="45" customFormat="false" ht="22.05" hidden="false" customHeight="true" outlineLevel="0" collapsed="false">
      <c r="A45" s="37" t="s">
        <v>91</v>
      </c>
      <c r="B45" s="34" t="s">
        <v>92</v>
      </c>
      <c r="C45" s="31"/>
      <c r="D45" s="31"/>
      <c r="E45" s="31"/>
      <c r="F45" s="31"/>
      <c r="G45" s="29"/>
    </row>
    <row r="46" customFormat="false" ht="22.05" hidden="false" customHeight="true" outlineLevel="0" collapsed="false">
      <c r="A46" s="37"/>
      <c r="B46" s="38" t="s">
        <v>93</v>
      </c>
      <c r="C46" s="31" t="s">
        <v>16</v>
      </c>
      <c r="D46" s="31" t="n">
        <f aca="false">1+4+1+5</f>
        <v>11</v>
      </c>
      <c r="E46" s="31"/>
      <c r="F46" s="39"/>
      <c r="G46" s="29" t="n">
        <f aca="false">D46*F46</f>
        <v>0</v>
      </c>
    </row>
    <row r="47" customFormat="false" ht="22.05" hidden="false" customHeight="true" outlineLevel="0" collapsed="false">
      <c r="A47" s="37"/>
      <c r="B47" s="38" t="s">
        <v>94</v>
      </c>
      <c r="C47" s="31" t="s">
        <v>16</v>
      </c>
      <c r="D47" s="31" t="n">
        <f aca="false">1+2+1</f>
        <v>4</v>
      </c>
      <c r="E47" s="31"/>
      <c r="F47" s="31"/>
      <c r="G47" s="29" t="n">
        <f aca="false">D47*F47</f>
        <v>0</v>
      </c>
    </row>
    <row r="48" customFormat="false" ht="22.05" hidden="false" customHeight="true" outlineLevel="0" collapsed="false">
      <c r="A48" s="37" t="s">
        <v>95</v>
      </c>
      <c r="B48" s="34" t="s">
        <v>96</v>
      </c>
      <c r="C48" s="31" t="s">
        <v>16</v>
      </c>
      <c r="D48" s="31" t="n">
        <v>6</v>
      </c>
      <c r="E48" s="31"/>
      <c r="F48" s="31"/>
      <c r="G48" s="29" t="n">
        <f aca="false">D48*F48</f>
        <v>0</v>
      </c>
    </row>
    <row r="49" customFormat="false" ht="22.05" hidden="false" customHeight="true" outlineLevel="0" collapsed="false">
      <c r="A49" s="37" t="s">
        <v>97</v>
      </c>
      <c r="B49" s="34" t="s">
        <v>98</v>
      </c>
      <c r="C49" s="31" t="s">
        <v>16</v>
      </c>
      <c r="D49" s="31" t="n">
        <v>1</v>
      </c>
      <c r="E49" s="31"/>
      <c r="F49" s="31"/>
      <c r="G49" s="29" t="n">
        <f aca="false">D49*F49</f>
        <v>0</v>
      </c>
    </row>
    <row r="50" customFormat="false" ht="42.45" hidden="false" customHeight="true" outlineLevel="0" collapsed="false">
      <c r="A50" s="40" t="s">
        <v>99</v>
      </c>
      <c r="B50" s="40"/>
      <c r="C50" s="40"/>
      <c r="D50" s="40"/>
      <c r="E50" s="41"/>
      <c r="F50" s="42"/>
      <c r="G50" s="43" t="n">
        <f aca="false">G9+G20+G23+G44</f>
        <v>0</v>
      </c>
    </row>
    <row r="51" s="10" customFormat="true" ht="42.45" hidden="false" customHeight="true" outlineLevel="0" collapsed="false">
      <c r="A51" s="44"/>
      <c r="B51" s="45"/>
      <c r="C51" s="45"/>
      <c r="D51" s="45"/>
      <c r="E51" s="45"/>
      <c r="F51" s="46"/>
      <c r="G51" s="46"/>
    </row>
    <row r="52" customFormat="false" ht="44.1" hidden="false" customHeight="true" outlineLevel="0" collapsed="false">
      <c r="A52" s="3"/>
      <c r="B52" s="11" t="s">
        <v>100</v>
      </c>
      <c r="C52" s="11"/>
      <c r="D52" s="11"/>
      <c r="E52" s="11"/>
      <c r="F52" s="11"/>
      <c r="G52" s="47"/>
    </row>
    <row r="53" customFormat="false" ht="36" hidden="false" customHeight="false" outlineLevel="0" collapsed="false">
      <c r="A53" s="13" t="s">
        <v>4</v>
      </c>
      <c r="B53" s="14" t="s">
        <v>5</v>
      </c>
      <c r="C53" s="15" t="s">
        <v>6</v>
      </c>
      <c r="D53" s="16" t="s">
        <v>7</v>
      </c>
      <c r="E53" s="17" t="s">
        <v>8</v>
      </c>
      <c r="F53" s="18" t="s">
        <v>9</v>
      </c>
      <c r="G53" s="6" t="s">
        <v>10</v>
      </c>
    </row>
    <row r="54" customFormat="false" ht="15.6" hidden="false" customHeight="false" outlineLevel="0" collapsed="false">
      <c r="A54" s="48" t="s">
        <v>11</v>
      </c>
      <c r="B54" s="49" t="s">
        <v>12</v>
      </c>
      <c r="C54" s="50"/>
      <c r="D54" s="51"/>
      <c r="E54" s="51"/>
      <c r="F54" s="52" t="s">
        <v>13</v>
      </c>
      <c r="G54" s="53" t="n">
        <f aca="false">SUM(G55:G64)</f>
        <v>0</v>
      </c>
    </row>
    <row r="55" customFormat="false" ht="22.05" hidden="false" customHeight="true" outlineLevel="0" collapsed="false">
      <c r="A55" s="54" t="s">
        <v>14</v>
      </c>
      <c r="B55" s="55" t="s">
        <v>15</v>
      </c>
      <c r="C55" s="56" t="s">
        <v>16</v>
      </c>
      <c r="D55" s="57" t="n">
        <v>1</v>
      </c>
      <c r="E55" s="57"/>
      <c r="F55" s="56"/>
      <c r="G55" s="58" t="n">
        <f aca="false">D55*F55</f>
        <v>0</v>
      </c>
    </row>
    <row r="56" customFormat="false" ht="22.05" hidden="false" customHeight="true" outlineLevel="0" collapsed="false">
      <c r="A56" s="54" t="s">
        <v>17</v>
      </c>
      <c r="B56" s="55" t="s">
        <v>18</v>
      </c>
      <c r="C56" s="56" t="s">
        <v>16</v>
      </c>
      <c r="D56" s="57" t="n">
        <v>1</v>
      </c>
      <c r="E56" s="57"/>
      <c r="F56" s="56"/>
      <c r="G56" s="58" t="n">
        <f aca="false">D56*F56</f>
        <v>0</v>
      </c>
    </row>
    <row r="57" customFormat="false" ht="22.05" hidden="false" customHeight="true" outlineLevel="0" collapsed="false">
      <c r="A57" s="54" t="s">
        <v>19</v>
      </c>
      <c r="B57" s="55" t="s">
        <v>20</v>
      </c>
      <c r="C57" s="56" t="s">
        <v>16</v>
      </c>
      <c r="D57" s="57" t="n">
        <v>1</v>
      </c>
      <c r="E57" s="57"/>
      <c r="F57" s="56"/>
      <c r="G57" s="58" t="n">
        <f aca="false">D57*F57</f>
        <v>0</v>
      </c>
    </row>
    <row r="58" customFormat="false" ht="22.05" hidden="false" customHeight="true" outlineLevel="0" collapsed="false">
      <c r="A58" s="54" t="s">
        <v>21</v>
      </c>
      <c r="B58" s="55" t="s">
        <v>22</v>
      </c>
      <c r="C58" s="56" t="s">
        <v>23</v>
      </c>
      <c r="D58" s="57" t="n">
        <v>60</v>
      </c>
      <c r="E58" s="57"/>
      <c r="F58" s="56"/>
      <c r="G58" s="58" t="n">
        <f aca="false">D58*F58</f>
        <v>0</v>
      </c>
    </row>
    <row r="59" customFormat="false" ht="22.05" hidden="false" customHeight="true" outlineLevel="0" collapsed="false">
      <c r="A59" s="54" t="s">
        <v>24</v>
      </c>
      <c r="B59" s="55" t="s">
        <v>25</v>
      </c>
      <c r="C59" s="56" t="s">
        <v>26</v>
      </c>
      <c r="D59" s="57" t="n">
        <v>1</v>
      </c>
      <c r="E59" s="57"/>
      <c r="F59" s="56"/>
      <c r="G59" s="58" t="n">
        <f aca="false">D59*F59</f>
        <v>0</v>
      </c>
    </row>
    <row r="60" customFormat="false" ht="22.05" hidden="false" customHeight="true" outlineLevel="0" collapsed="false">
      <c r="A60" s="54" t="s">
        <v>27</v>
      </c>
      <c r="B60" s="55" t="s">
        <v>28</v>
      </c>
      <c r="C60" s="56" t="s">
        <v>26</v>
      </c>
      <c r="D60" s="57" t="n">
        <v>1</v>
      </c>
      <c r="E60" s="57"/>
      <c r="F60" s="56"/>
      <c r="G60" s="58" t="n">
        <f aca="false">D60*F60</f>
        <v>0</v>
      </c>
    </row>
    <row r="61" customFormat="false" ht="22.05" hidden="false" customHeight="true" outlineLevel="0" collapsed="false">
      <c r="A61" s="54" t="s">
        <v>29</v>
      </c>
      <c r="B61" s="55" t="s">
        <v>30</v>
      </c>
      <c r="C61" s="56"/>
      <c r="D61" s="57"/>
      <c r="E61" s="57"/>
      <c r="F61" s="56"/>
      <c r="G61" s="58"/>
    </row>
    <row r="62" customFormat="false" ht="22.05" hidden="false" customHeight="true" outlineLevel="0" collapsed="false">
      <c r="A62" s="54"/>
      <c r="B62" s="59" t="s">
        <v>31</v>
      </c>
      <c r="C62" s="56" t="s">
        <v>32</v>
      </c>
      <c r="D62" s="57" t="n">
        <f aca="false">(5.42+7.95+8.96+23.8+8.96+7.95+5.42+7.9)*9</f>
        <v>687.24</v>
      </c>
      <c r="E62" s="57"/>
      <c r="F62" s="56"/>
      <c r="G62" s="58" t="n">
        <f aca="false">D62*F62</f>
        <v>0</v>
      </c>
    </row>
    <row r="63" customFormat="false" ht="22.05" hidden="false" customHeight="true" outlineLevel="0" collapsed="false">
      <c r="A63" s="54"/>
      <c r="B63" s="59" t="s">
        <v>101</v>
      </c>
      <c r="C63" s="56" t="s">
        <v>34</v>
      </c>
      <c r="D63" s="57" t="n">
        <f aca="false">D62*8</f>
        <v>5497.92</v>
      </c>
      <c r="E63" s="57"/>
      <c r="F63" s="56"/>
      <c r="G63" s="58" t="n">
        <f aca="false">D63*F63</f>
        <v>0</v>
      </c>
    </row>
    <row r="64" customFormat="false" ht="22.05" hidden="false" customHeight="true" outlineLevel="0" collapsed="false">
      <c r="A64" s="54"/>
      <c r="B64" s="59" t="s">
        <v>35</v>
      </c>
      <c r="C64" s="56" t="s">
        <v>32</v>
      </c>
      <c r="D64" s="57" t="n">
        <f aca="false">(5.42+7.95+8.96+23.8+8.96+7.95+5.42+7.9)*9</f>
        <v>687.24</v>
      </c>
      <c r="E64" s="57"/>
      <c r="F64" s="56"/>
      <c r="G64" s="58" t="n">
        <f aca="false">D64*F64</f>
        <v>0</v>
      </c>
    </row>
    <row r="65" customFormat="false" ht="22.05" hidden="false" customHeight="true" outlineLevel="0" collapsed="false">
      <c r="A65" s="19" t="s">
        <v>36</v>
      </c>
      <c r="B65" s="20" t="s">
        <v>102</v>
      </c>
      <c r="C65" s="21"/>
      <c r="D65" s="22"/>
      <c r="E65" s="22"/>
      <c r="F65" s="23" t="s">
        <v>103</v>
      </c>
      <c r="G65" s="24" t="n">
        <f aca="false">SUM(G66:G66)</f>
        <v>0</v>
      </c>
    </row>
    <row r="66" customFormat="false" ht="22.05" hidden="false" customHeight="true" outlineLevel="0" collapsed="false">
      <c r="A66" s="25" t="s">
        <v>39</v>
      </c>
      <c r="B66" s="26" t="s">
        <v>104</v>
      </c>
      <c r="C66" s="27" t="s">
        <v>32</v>
      </c>
      <c r="D66" s="31" t="n">
        <v>252</v>
      </c>
      <c r="E66" s="28"/>
      <c r="F66" s="27"/>
      <c r="G66" s="29" t="n">
        <f aca="false">D66*F66</f>
        <v>0</v>
      </c>
    </row>
    <row r="67" customFormat="false" ht="22.05" hidden="false" customHeight="true" outlineLevel="0" collapsed="false">
      <c r="A67" s="19" t="s">
        <v>43</v>
      </c>
      <c r="B67" s="20" t="s">
        <v>105</v>
      </c>
      <c r="C67" s="21"/>
      <c r="D67" s="22"/>
      <c r="E67" s="22"/>
      <c r="F67" s="23" t="s">
        <v>106</v>
      </c>
      <c r="G67" s="24" t="n">
        <f aca="false">SUM(G68:G70)</f>
        <v>0</v>
      </c>
    </row>
    <row r="68" customFormat="false" ht="22.05" hidden="false" customHeight="true" outlineLevel="0" collapsed="false">
      <c r="A68" s="25" t="s">
        <v>46</v>
      </c>
      <c r="B68" s="26" t="s">
        <v>107</v>
      </c>
      <c r="C68" s="27" t="s">
        <v>32</v>
      </c>
      <c r="D68" s="31" t="n">
        <v>252</v>
      </c>
      <c r="E68" s="31"/>
      <c r="F68" s="27"/>
      <c r="G68" s="29" t="n">
        <f aca="false">D68*F68</f>
        <v>0</v>
      </c>
    </row>
    <row r="69" customFormat="false" ht="22.05" hidden="false" customHeight="true" outlineLevel="0" collapsed="false">
      <c r="A69" s="25" t="s">
        <v>68</v>
      </c>
      <c r="B69" s="26" t="s">
        <v>108</v>
      </c>
      <c r="C69" s="27" t="s">
        <v>32</v>
      </c>
      <c r="D69" s="31" t="n">
        <v>21</v>
      </c>
      <c r="E69" s="31"/>
      <c r="F69" s="27"/>
      <c r="G69" s="29" t="n">
        <f aca="false">D69*F69</f>
        <v>0</v>
      </c>
    </row>
    <row r="70" customFormat="false" ht="22.05" hidden="false" customHeight="true" outlineLevel="0" collapsed="false">
      <c r="A70" s="25" t="s">
        <v>74</v>
      </c>
      <c r="B70" s="26" t="s">
        <v>109</v>
      </c>
      <c r="C70" s="27" t="s">
        <v>23</v>
      </c>
      <c r="D70" s="31" t="n">
        <v>15</v>
      </c>
      <c r="E70" s="31"/>
      <c r="F70" s="27"/>
      <c r="G70" s="29" t="n">
        <f aca="false">D70*F70</f>
        <v>0</v>
      </c>
    </row>
    <row r="71" customFormat="false" ht="22.05" hidden="false" customHeight="true" outlineLevel="0" collapsed="false">
      <c r="A71" s="19" t="s">
        <v>88</v>
      </c>
      <c r="B71" s="20" t="s">
        <v>110</v>
      </c>
      <c r="C71" s="21"/>
      <c r="D71" s="22"/>
      <c r="E71" s="22"/>
      <c r="F71" s="23" t="s">
        <v>90</v>
      </c>
      <c r="G71" s="24" t="n">
        <f aca="false">SUM(G72:G72)</f>
        <v>0</v>
      </c>
    </row>
    <row r="72" customFormat="false" ht="22.05" hidden="false" customHeight="true" outlineLevel="0" collapsed="false">
      <c r="A72" s="25" t="s">
        <v>91</v>
      </c>
      <c r="B72" s="26" t="s">
        <v>111</v>
      </c>
      <c r="C72" s="27" t="s">
        <v>23</v>
      </c>
      <c r="D72" s="31" t="n">
        <f aca="false">(7.6*12)+(6*2)</f>
        <v>103.2</v>
      </c>
      <c r="E72" s="31"/>
      <c r="F72" s="27"/>
      <c r="G72" s="29" t="n">
        <f aca="false">D72*F72</f>
        <v>0</v>
      </c>
    </row>
    <row r="73" customFormat="false" ht="40.8" hidden="false" customHeight="true" outlineLevel="0" collapsed="false">
      <c r="A73" s="60" t="s">
        <v>112</v>
      </c>
      <c r="B73" s="60"/>
      <c r="C73" s="60"/>
      <c r="D73" s="60"/>
      <c r="E73" s="41"/>
      <c r="F73" s="42"/>
      <c r="G73" s="43" t="n">
        <f aca="false">G65+G67+G71+G54</f>
        <v>0</v>
      </c>
    </row>
    <row r="74" customFormat="false" ht="41.7" hidden="false" customHeight="true" outlineLevel="0" collapsed="false">
      <c r="B74" s="61"/>
      <c r="C74" s="62"/>
      <c r="D74" s="62"/>
      <c r="E74" s="62"/>
      <c r="F74" s="63" t="s">
        <v>113</v>
      </c>
      <c r="G74" s="64" t="n">
        <f aca="false">G50+G73</f>
        <v>0</v>
      </c>
    </row>
    <row r="75" customFormat="false" ht="24" hidden="false" customHeight="true" outlineLevel="0" collapsed="false">
      <c r="B75" s="65"/>
      <c r="C75" s="66"/>
      <c r="D75" s="66"/>
      <c r="E75" s="66"/>
      <c r="F75" s="67" t="s">
        <v>114</v>
      </c>
      <c r="G75" s="68"/>
    </row>
    <row r="76" customFormat="false" ht="42.4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G2"/>
    <mergeCell ref="B4:F4"/>
    <mergeCell ref="B5:F5"/>
    <mergeCell ref="B7:F7"/>
    <mergeCell ref="A50:D50"/>
    <mergeCell ref="B52:F52"/>
    <mergeCell ref="A73:D73"/>
  </mergeCells>
  <printOptions headings="false" gridLines="false" gridLinesSet="true" horizontalCentered="false" verticalCentered="false"/>
  <pageMargins left="0.747916666666667" right="0.747916666666667" top="0.590277777777778" bottom="0.7875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&amp;C&amp;14Consultation n° 2019_40303_0031</oddHeader>
    <oddFooter>&amp;CPage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LibreOffice/5.3.6.1$Windows_x86 LibreOffice_project/686f202eff87ef707079aeb7f485847613344eb7</Application>
  <Company>pm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2015-02-16T17:05:06Z</dcterms:created>
  <dc:creator>mac</dc:creator>
  <dc:description/>
  <dc:language>fr-FR</dc:language>
  <cp:lastModifiedBy/>
  <cp:lastPrinted>2019-08-16T14:05:53Z</cp:lastPrinted>
  <dcterms:modified xsi:type="dcterms:W3CDTF">2019-08-16T14:23:25Z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pm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